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3\VOP\Oprava přejezdů, Poběžovice, Prapořiště, Radonice 2023\Rozpočet do výzvy\"/>
    </mc:Choice>
  </mc:AlternateContent>
  <bookViews>
    <workbookView xWindow="0" yWindow="0" windowWidth="0" windowHeight="0"/>
  </bookViews>
  <sheets>
    <sheet name="Rekapitulace stavby" sheetId="1" r:id="rId1"/>
    <sheet name="01.1. - Oprava PZS P706 P..." sheetId="2" r:id="rId2"/>
    <sheet name="01.2. - Oprava PZS P816 K..." sheetId="3" r:id="rId3"/>
    <sheet name="01.3. - Oprava PZS P631 R..." sheetId="4" r:id="rId4"/>
    <sheet name="01.4. - Zemní práce a opr..." sheetId="5" r:id="rId5"/>
    <sheet name="01.5. - Náklady na dopravu" sheetId="6" r:id="rId6"/>
    <sheet name="01.6. - Materiál zadavate..." sheetId="7" r:id="rId7"/>
    <sheet name="02.2. - Vedlejší a ostatn...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'01.1. - Oprava PZS P706 P...'!$C$119:$K$182</definedName>
    <definedName name="_xlnm.Print_Area" localSheetId="1">'01.1. - Oprava PZS P706 P...'!$C$105:$J$182</definedName>
    <definedName name="_xlnm.Print_Titles" localSheetId="1">'01.1. - Oprava PZS P706 P...'!$119:$119</definedName>
    <definedName name="_xlnm._FilterDatabase" localSheetId="2" hidden="1">'01.2. - Oprava PZS P816 K...'!$C$119:$K$223</definedName>
    <definedName name="_xlnm.Print_Area" localSheetId="2">'01.2. - Oprava PZS P816 K...'!$C$105:$J$223</definedName>
    <definedName name="_xlnm.Print_Titles" localSheetId="2">'01.2. - Oprava PZS P816 K...'!$119:$119</definedName>
    <definedName name="_xlnm._FilterDatabase" localSheetId="3" hidden="1">'01.3. - Oprava PZS P631 R...'!$C$119:$K$225</definedName>
    <definedName name="_xlnm.Print_Area" localSheetId="3">'01.3. - Oprava PZS P631 R...'!$C$105:$J$225</definedName>
    <definedName name="_xlnm.Print_Titles" localSheetId="3">'01.3. - Oprava PZS P631 R...'!$119:$119</definedName>
    <definedName name="_xlnm._FilterDatabase" localSheetId="4" hidden="1">'01.4. - Zemní práce a opr...'!$C$119:$K$180</definedName>
    <definedName name="_xlnm.Print_Area" localSheetId="4">'01.4. - Zemní práce a opr...'!$C$105:$J$180</definedName>
    <definedName name="_xlnm.Print_Titles" localSheetId="4">'01.4. - Zemní práce a opr...'!$119:$119</definedName>
    <definedName name="_xlnm._FilterDatabase" localSheetId="5" hidden="1">'01.5. - Náklady na dopravu'!$C$119:$K$127</definedName>
    <definedName name="_xlnm.Print_Area" localSheetId="5">'01.5. - Náklady na dopravu'!$C$105:$J$127</definedName>
    <definedName name="_xlnm.Print_Titles" localSheetId="5">'01.5. - Náklady na dopravu'!$119:$119</definedName>
    <definedName name="_xlnm._FilterDatabase" localSheetId="6" hidden="1">'01.6. - Materiál zadavate...'!$C$119:$K$133</definedName>
    <definedName name="_xlnm.Print_Area" localSheetId="6">'01.6. - Materiál zadavate...'!$C$105:$J$133</definedName>
    <definedName name="_xlnm.Print_Titles" localSheetId="6">'01.6. - Materiál zadavate...'!$119:$119</definedName>
    <definedName name="_xlnm._FilterDatabase" localSheetId="7" hidden="1">'02.2. - Vedlejší a ostatn...'!$C$120:$K$132</definedName>
    <definedName name="_xlnm.Print_Area" localSheetId="7">'02.2. - Vedlejší a ostatn...'!$C$106:$J$132</definedName>
    <definedName name="_xlnm.Print_Titles" localSheetId="7">'02.2. - Vedlejší a ostatn...'!$120:$120</definedName>
  </definedNames>
  <calcPr/>
</workbook>
</file>

<file path=xl/calcChain.xml><?xml version="1.0" encoding="utf-8"?>
<calcChain xmlns="http://schemas.openxmlformats.org/spreadsheetml/2006/main">
  <c i="8" l="1" r="J39"/>
  <c r="J38"/>
  <c i="1" r="AY103"/>
  <c i="8" r="J37"/>
  <c i="1" r="AX103"/>
  <c i="8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94"/>
  <c r="J25"/>
  <c r="J23"/>
  <c r="E23"/>
  <c r="J117"/>
  <c r="J22"/>
  <c r="J20"/>
  <c r="E20"/>
  <c r="F94"/>
  <c r="J19"/>
  <c r="J14"/>
  <c r="J115"/>
  <c r="E7"/>
  <c r="E85"/>
  <c i="7" r="J39"/>
  <c r="J38"/>
  <c i="1" r="AY101"/>
  <c i="7" r="J37"/>
  <c i="1" r="AX101"/>
  <c i="7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117"/>
  <c r="J19"/>
  <c r="J14"/>
  <c r="J91"/>
  <c r="E7"/>
  <c r="E108"/>
  <c i="6" r="J39"/>
  <c r="J38"/>
  <c i="1" r="AY100"/>
  <c i="6" r="J37"/>
  <c i="1" r="AX100"/>
  <c i="6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5" r="J39"/>
  <c r="J38"/>
  <c i="1" r="AY99"/>
  <c i="5" r="J37"/>
  <c i="1" r="AX99"/>
  <c i="5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114"/>
  <c r="E7"/>
  <c r="E108"/>
  <c i="4" r="J39"/>
  <c r="J38"/>
  <c i="1" r="AY98"/>
  <c i="4" r="J37"/>
  <c i="1" r="AX98"/>
  <c i="4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3" r="J39"/>
  <c r="J38"/>
  <c i="1" r="AY97"/>
  <c i="3" r="J37"/>
  <c i="1" r="AX97"/>
  <c i="3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94"/>
  <c r="J19"/>
  <c r="J14"/>
  <c r="J114"/>
  <c r="E7"/>
  <c r="E108"/>
  <c i="2" r="J39"/>
  <c r="J38"/>
  <c i="1" r="AY96"/>
  <c i="2" r="J37"/>
  <c i="1" r="AX96"/>
  <c i="2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85"/>
  <c i="1" r="L90"/>
  <c r="AM90"/>
  <c r="AM89"/>
  <c r="L89"/>
  <c r="AM87"/>
  <c r="L87"/>
  <c r="L85"/>
  <c r="L84"/>
  <c i="2" r="J180"/>
  <c r="J156"/>
  <c r="J122"/>
  <c r="BK174"/>
  <c r="J142"/>
  <c r="BK150"/>
  <c r="J160"/>
  <c i="1" r="AS102"/>
  <c i="2" r="J172"/>
  <c r="J138"/>
  <c r="BK140"/>
  <c r="BK121"/>
  <c r="BK163"/>
  <c r="J133"/>
  <c i="3" r="BK171"/>
  <c r="BK153"/>
  <c r="J139"/>
  <c r="J184"/>
  <c r="J209"/>
  <c r="BK163"/>
  <c r="BK201"/>
  <c r="BK139"/>
  <c r="J142"/>
  <c r="J204"/>
  <c r="BK151"/>
  <c r="BK196"/>
  <c r="J145"/>
  <c r="J214"/>
  <c r="J196"/>
  <c r="J130"/>
  <c r="J150"/>
  <c r="J215"/>
  <c r="BK141"/>
  <c r="BK189"/>
  <c r="BK162"/>
  <c r="J146"/>
  <c r="J128"/>
  <c r="J172"/>
  <c i="4" r="J150"/>
  <c r="BK135"/>
  <c r="J200"/>
  <c r="J124"/>
  <c r="J140"/>
  <c r="J211"/>
  <c r="J202"/>
  <c r="J190"/>
  <c r="BK176"/>
  <c r="J157"/>
  <c r="BK145"/>
  <c r="J177"/>
  <c r="J153"/>
  <c r="J127"/>
  <c r="BK173"/>
  <c r="J137"/>
  <c r="BK213"/>
  <c r="BK166"/>
  <c r="J192"/>
  <c r="BK127"/>
  <c r="BK121"/>
  <c r="J218"/>
  <c r="J199"/>
  <c r="BK181"/>
  <c r="BK156"/>
  <c r="J138"/>
  <c i="5" r="BK178"/>
  <c r="J154"/>
  <c r="BK151"/>
  <c r="BK150"/>
  <c r="BK148"/>
  <c r="J145"/>
  <c r="J143"/>
  <c r="J140"/>
  <c r="BK138"/>
  <c r="J135"/>
  <c r="J126"/>
  <c r="J178"/>
  <c r="J175"/>
  <c r="J166"/>
  <c r="J162"/>
  <c r="BK160"/>
  <c r="BK158"/>
  <c r="J157"/>
  <c r="BK155"/>
  <c r="J150"/>
  <c r="J147"/>
  <c r="J146"/>
  <c r="BK140"/>
  <c r="BK132"/>
  <c r="BK123"/>
  <c r="BK133"/>
  <c r="BK131"/>
  <c r="J122"/>
  <c r="BK121"/>
  <c r="J152"/>
  <c r="BK141"/>
  <c r="J136"/>
  <c r="J177"/>
  <c r="J179"/>
  <c r="J133"/>
  <c r="J124"/>
  <c r="J130"/>
  <c r="BK128"/>
  <c r="J138"/>
  <c r="BK177"/>
  <c r="J160"/>
  <c r="BK154"/>
  <c r="BK146"/>
  <c i="6" r="J125"/>
  <c r="J123"/>
  <c i="7" r="J128"/>
  <c r="BK125"/>
  <c r="J125"/>
  <c i="8" r="J129"/>
  <c r="BK125"/>
  <c r="BK123"/>
  <c r="BK129"/>
  <c i="2" r="J128"/>
  <c r="J168"/>
  <c r="J152"/>
  <c r="J170"/>
  <c r="J147"/>
  <c r="BK179"/>
  <c r="BK122"/>
  <c r="J136"/>
  <c r="J141"/>
  <c i="1" r="AS95"/>
  <c i="2" r="BK146"/>
  <c r="BK168"/>
  <c i="3" r="BK169"/>
  <c r="J140"/>
  <c r="BK130"/>
  <c r="BK179"/>
  <c r="BK174"/>
  <c r="BK182"/>
  <c r="BK223"/>
  <c r="J143"/>
  <c r="J175"/>
  <c r="BK122"/>
  <c r="BK177"/>
  <c r="BK123"/>
  <c i="4" r="J180"/>
  <c r="BK146"/>
  <c r="BK129"/>
  <c r="J205"/>
  <c r="BK195"/>
  <c r="J186"/>
  <c r="J149"/>
  <c r="J126"/>
  <c r="BK159"/>
  <c r="BK153"/>
  <c r="J154"/>
  <c r="BK222"/>
  <c r="BK196"/>
  <c r="BK154"/>
  <c r="BK140"/>
  <c r="J167"/>
  <c r="J183"/>
  <c r="J212"/>
  <c r="BK200"/>
  <c r="BK190"/>
  <c r="J175"/>
  <c r="J146"/>
  <c i="5" r="BK129"/>
  <c r="BK173"/>
  <c i="6" r="J126"/>
  <c i="7" r="J133"/>
  <c r="BK129"/>
  <c r="J129"/>
  <c r="J123"/>
  <c r="J122"/>
  <c i="2" r="BK129"/>
  <c r="J148"/>
  <c r="J177"/>
  <c r="J159"/>
  <c r="BK177"/>
  <c r="BK175"/>
  <c r="BK151"/>
  <c r="BK134"/>
  <c r="BK147"/>
  <c r="BK131"/>
  <c r="BK144"/>
  <c r="J135"/>
  <c i="3" r="J223"/>
  <c r="J168"/>
  <c r="BK152"/>
  <c r="J132"/>
  <c r="J180"/>
  <c r="J173"/>
  <c r="BK199"/>
  <c r="BK161"/>
  <c r="J174"/>
  <c r="BK126"/>
  <c r="J216"/>
  <c r="J193"/>
  <c r="J137"/>
  <c r="J123"/>
  <c r="BK213"/>
  <c r="BK195"/>
  <c r="J208"/>
  <c r="BK140"/>
  <c r="J144"/>
  <c r="J133"/>
  <c r="BK217"/>
  <c r="BK148"/>
  <c r="J131"/>
  <c r="J129"/>
  <c r="J194"/>
  <c i="4" r="J169"/>
  <c r="BK217"/>
  <c r="J164"/>
  <c r="BK144"/>
  <c r="BK214"/>
  <c r="J196"/>
  <c r="BK162"/>
  <c r="J143"/>
  <c r="BK178"/>
  <c r="BK167"/>
  <c r="BK149"/>
  <c r="J221"/>
  <c r="BK210"/>
  <c r="BK224"/>
  <c r="BK170"/>
  <c r="J182"/>
  <c r="BK223"/>
  <c r="BK211"/>
  <c r="J207"/>
  <c r="BK197"/>
  <c r="J165"/>
  <c r="BK137"/>
  <c i="5" r="BK125"/>
  <c r="BK147"/>
  <c i="6" r="BK126"/>
  <c i="7" r="BK126"/>
  <c r="J124"/>
  <c i="8" r="BK127"/>
  <c i="2" r="BK162"/>
  <c r="J174"/>
  <c r="J149"/>
  <c r="J124"/>
  <c r="J175"/>
  <c r="J165"/>
  <c r="J166"/>
  <c r="BK160"/>
  <c r="J126"/>
  <c r="J164"/>
  <c r="BK143"/>
  <c r="J163"/>
  <c r="BK130"/>
  <c r="J130"/>
  <c r="BK124"/>
  <c i="3" r="J170"/>
  <c r="BK164"/>
  <c r="BK133"/>
  <c r="BK172"/>
  <c r="J201"/>
  <c r="J222"/>
  <c r="J151"/>
  <c r="J163"/>
  <c r="BK219"/>
  <c r="BK191"/>
  <c r="BK147"/>
  <c r="J219"/>
  <c r="J202"/>
  <c r="J153"/>
  <c r="J165"/>
  <c r="J166"/>
  <c r="BK132"/>
  <c r="J188"/>
  <c r="BK144"/>
  <c r="BK211"/>
  <c r="BK202"/>
  <c r="J187"/>
  <c i="4" r="J160"/>
  <c r="J185"/>
  <c r="BK174"/>
  <c r="J216"/>
  <c r="BK207"/>
  <c r="BK191"/>
  <c r="J155"/>
  <c r="BK122"/>
  <c r="BK185"/>
  <c r="J141"/>
  <c r="BK168"/>
  <c r="BK179"/>
  <c r="BK134"/>
  <c r="J197"/>
  <c r="BK143"/>
  <c r="BK160"/>
  <c r="J187"/>
  <c r="J166"/>
  <c r="J133"/>
  <c r="J217"/>
  <c r="J206"/>
  <c r="BK184"/>
  <c r="BK172"/>
  <c r="J135"/>
  <c i="5" r="BK134"/>
  <c r="BK161"/>
  <c i="6" r="J121"/>
  <c i="7" r="J131"/>
  <c i="8" r="J123"/>
  <c r="BK131"/>
  <c r="J125"/>
  <c i="2" r="BK178"/>
  <c r="J167"/>
  <c r="BK159"/>
  <c r="BK126"/>
  <c r="J173"/>
  <c r="J127"/>
  <c r="BK167"/>
  <c r="BK158"/>
  <c r="J150"/>
  <c r="J143"/>
  <c r="J132"/>
  <c r="BK172"/>
  <c r="J139"/>
  <c r="BK137"/>
  <c r="BK125"/>
  <c i="3" r="J211"/>
  <c r="BK134"/>
  <c r="J158"/>
  <c r="BK180"/>
  <c r="J154"/>
  <c r="BK178"/>
  <c r="BK188"/>
  <c r="J162"/>
  <c r="BK193"/>
  <c r="J218"/>
  <c r="J152"/>
  <c r="J127"/>
  <c r="J122"/>
  <c r="J210"/>
  <c r="BK166"/>
  <c r="BK143"/>
  <c r="J178"/>
  <c r="J121"/>
  <c r="BK183"/>
  <c r="BK157"/>
  <c r="BK127"/>
  <c r="BK165"/>
  <c i="4" r="BK152"/>
  <c r="BK204"/>
  <c r="J178"/>
  <c r="BK220"/>
  <c r="BK208"/>
  <c r="BK182"/>
  <c r="J147"/>
  <c r="BK186"/>
  <c r="J163"/>
  <c r="BK123"/>
  <c r="BK165"/>
  <c r="J136"/>
  <c r="BK216"/>
  <c r="J191"/>
  <c r="J224"/>
  <c r="BK132"/>
  <c r="J220"/>
  <c r="J210"/>
  <c r="BK193"/>
  <c r="BK169"/>
  <c i="5" r="BK130"/>
  <c r="J156"/>
  <c i="6" r="BK125"/>
  <c r="BK123"/>
  <c i="7" r="BK124"/>
  <c r="BK127"/>
  <c i="2" r="J181"/>
  <c r="BK169"/>
  <c r="BK165"/>
  <c r="BK157"/>
  <c r="F37"/>
  <c r="BK153"/>
  <c r="BK145"/>
  <c i="3" r="J190"/>
  <c r="BK137"/>
  <c r="BK190"/>
  <c r="J217"/>
  <c r="J200"/>
  <c r="J161"/>
  <c r="J203"/>
  <c r="J221"/>
  <c r="J220"/>
  <c r="BK149"/>
  <c r="BK129"/>
  <c r="BK200"/>
  <c r="J160"/>
  <c r="J149"/>
  <c r="J182"/>
  <c r="J157"/>
  <c r="J179"/>
  <c r="BK181"/>
  <c r="J212"/>
  <c r="BK206"/>
  <c r="J198"/>
  <c i="4" r="BK175"/>
  <c r="BK215"/>
  <c r="J161"/>
  <c r="BK218"/>
  <c r="BK206"/>
  <c r="J198"/>
  <c r="J159"/>
  <c r="BK139"/>
  <c r="J184"/>
  <c r="J152"/>
  <c r="J122"/>
  <c r="BK148"/>
  <c r="BK219"/>
  <c r="BK125"/>
  <c r="BK225"/>
  <c r="J148"/>
  <c r="BK141"/>
  <c r="J168"/>
  <c r="J215"/>
  <c r="J208"/>
  <c r="J188"/>
  <c r="BK177"/>
  <c i="5" r="J127"/>
  <c i="6" r="J127"/>
  <c i="7" r="BK133"/>
  <c r="BK128"/>
  <c i="2" r="BK182"/>
  <c r="J169"/>
  <c r="BK133"/>
  <c r="BK123"/>
  <c r="J131"/>
  <c i="3" r="BK222"/>
  <c r="BK156"/>
  <c r="BK212"/>
  <c r="BK168"/>
  <c r="BK204"/>
  <c r="J126"/>
  <c r="J171"/>
  <c r="J164"/>
  <c r="J138"/>
  <c r="J189"/>
  <c i="4" r="BK188"/>
  <c r="J139"/>
  <c r="J125"/>
  <c r="J193"/>
  <c r="BK183"/>
  <c r="J156"/>
  <c r="J128"/>
  <c r="J158"/>
  <c r="J174"/>
  <c r="J144"/>
  <c r="BK189"/>
  <c r="BK126"/>
  <c r="J134"/>
  <c r="BK130"/>
  <c r="J214"/>
  <c r="BK192"/>
  <c r="BK150"/>
  <c i="5" r="J131"/>
  <c r="J155"/>
  <c r="J159"/>
  <c r="BK152"/>
  <c r="J148"/>
  <c r="J141"/>
  <c r="BK168"/>
  <c r="BK159"/>
  <c r="BK180"/>
  <c r="BK127"/>
  <c r="BK139"/>
  <c r="BK175"/>
  <c r="BK135"/>
  <c i="6" r="BK127"/>
  <c i="7" r="J130"/>
  <c r="BK123"/>
  <c r="J126"/>
  <c i="8" r="J131"/>
  <c i="2" r="J182"/>
  <c r="BK171"/>
  <c r="BK161"/>
  <c r="J153"/>
  <c r="J123"/>
  <c r="BK176"/>
  <c r="BK154"/>
  <c r="J171"/>
  <c r="J140"/>
  <c r="BK149"/>
  <c r="BK127"/>
  <c r="BK148"/>
  <c r="J157"/>
  <c r="J155"/>
  <c r="BK128"/>
  <c i="3" r="BK220"/>
  <c r="J136"/>
  <c r="BK210"/>
  <c r="J199"/>
  <c r="BK142"/>
  <c r="J177"/>
  <c r="BK170"/>
  <c r="J125"/>
  <c r="BK158"/>
  <c r="BK208"/>
  <c r="J155"/>
  <c r="BK131"/>
  <c r="BK221"/>
  <c r="BK192"/>
  <c r="BK121"/>
  <c i="2" r="BK173"/>
  <c r="BK170"/>
  <c r="J158"/>
  <c r="J125"/>
  <c r="J178"/>
  <c r="J161"/>
  <c r="BK155"/>
  <c r="J121"/>
  <c r="J151"/>
  <c r="BK166"/>
  <c r="BK156"/>
  <c r="BK141"/>
  <c r="BK164"/>
  <c r="J129"/>
  <c i="3" r="BK216"/>
  <c r="BK160"/>
  <c r="J135"/>
  <c r="BK176"/>
  <c r="J192"/>
  <c r="BK198"/>
  <c r="BK155"/>
  <c r="BK167"/>
  <c r="BK154"/>
  <c r="J197"/>
  <c r="J148"/>
  <c r="J124"/>
  <c r="BK197"/>
  <c r="BK150"/>
  <c r="BK185"/>
  <c r="BK145"/>
  <c r="BK194"/>
  <c r="BK159"/>
  <c r="J141"/>
  <c r="BK125"/>
  <c r="J134"/>
  <c r="J185"/>
  <c i="4" r="J142"/>
  <c r="BK198"/>
  <c r="BK133"/>
  <c r="J209"/>
  <c r="BK199"/>
  <c r="BK164"/>
  <c r="J131"/>
  <c r="J225"/>
  <c r="BK157"/>
  <c r="J171"/>
  <c r="J181"/>
  <c r="BK158"/>
  <c r="BK138"/>
  <c r="J170"/>
  <c r="BK142"/>
  <c r="J173"/>
  <c r="J123"/>
  <c r="J129"/>
  <c r="J213"/>
  <c r="BK205"/>
  <c r="J194"/>
  <c r="BK180"/>
  <c r="BK155"/>
  <c r="J179"/>
  <c i="5" r="BK126"/>
  <c r="BK157"/>
  <c i="6" r="BK121"/>
  <c i="7" r="BK131"/>
  <c r="J132"/>
  <c i="2" r="J179"/>
  <c r="J154"/>
  <c r="BK181"/>
  <c r="BK138"/>
  <c r="BK152"/>
  <c r="J144"/>
  <c r="BK136"/>
  <c r="BK132"/>
  <c r="J146"/>
  <c i="3" r="BK175"/>
  <c r="BK214"/>
  <c r="J206"/>
  <c r="BK215"/>
  <c i="4" r="J132"/>
  <c r="BK221"/>
  <c r="BK131"/>
  <c r="J222"/>
  <c r="BK202"/>
  <c r="BK163"/>
  <c i="5" r="BK136"/>
  <c r="BK162"/>
  <c r="J173"/>
  <c r="J161"/>
  <c r="BK156"/>
  <c r="J151"/>
  <c r="BK143"/>
  <c r="J139"/>
  <c r="J134"/>
  <c r="J129"/>
  <c r="J128"/>
  <c r="BK124"/>
  <c r="BK145"/>
  <c r="BK179"/>
  <c r="BK166"/>
  <c r="J180"/>
  <c r="BK122"/>
  <c r="J125"/>
  <c r="J123"/>
  <c r="J158"/>
  <c r="J132"/>
  <c i="7" r="J127"/>
  <c r="BK121"/>
  <c i="2" r="BK139"/>
  <c r="J176"/>
  <c r="J145"/>
  <c r="BK180"/>
  <c r="J162"/>
  <c r="J137"/>
  <c r="J134"/>
  <c r="BK135"/>
  <c r="BK142"/>
  <c i="3" r="J167"/>
  <c r="BK138"/>
  <c r="J195"/>
  <c r="BK173"/>
  <c r="J169"/>
  <c r="J181"/>
  <c r="BK209"/>
  <c r="J176"/>
  <c r="BK128"/>
  <c r="J159"/>
  <c r="BK203"/>
  <c r="BK136"/>
  <c r="BK218"/>
  <c r="BK187"/>
  <c r="BK135"/>
  <c r="J191"/>
  <c r="BK146"/>
  <c r="J156"/>
  <c r="BK124"/>
  <c r="BK184"/>
  <c r="J147"/>
  <c r="J213"/>
  <c r="J183"/>
  <c i="4" r="BK171"/>
  <c r="BK128"/>
  <c r="J130"/>
  <c r="BK212"/>
  <c r="J204"/>
  <c r="BK194"/>
  <c r="J189"/>
  <c r="BK151"/>
  <c r="J162"/>
  <c r="J151"/>
  <c r="BK187"/>
  <c r="BK161"/>
  <c r="J223"/>
  <c r="BK136"/>
  <c r="BK124"/>
  <c r="BK147"/>
  <c r="J121"/>
  <c r="J172"/>
  <c r="J219"/>
  <c r="BK209"/>
  <c r="J195"/>
  <c r="J176"/>
  <c r="J145"/>
  <c i="5" r="J168"/>
  <c r="J121"/>
  <c i="7" r="BK132"/>
  <c r="BK130"/>
  <c r="J121"/>
  <c r="BK122"/>
  <c i="8" r="J127"/>
  <c i="2" l="1" r="P120"/>
  <c i="1" r="AU96"/>
  <c i="5" r="R120"/>
  <c i="6" r="P120"/>
  <c i="1" r="AU100"/>
  <c i="4" r="BK120"/>
  <c r="J120"/>
  <c i="3" r="T120"/>
  <c i="4" r="P120"/>
  <c i="1" r="AU98"/>
  <c i="5" r="P120"/>
  <c i="1" r="AU99"/>
  <c i="6" r="BK120"/>
  <c r="J120"/>
  <c i="2" r="BK120"/>
  <c r="J120"/>
  <c r="J98"/>
  <c i="3" r="BK120"/>
  <c r="J120"/>
  <c i="6" r="T120"/>
  <c i="7" r="BK120"/>
  <c r="J120"/>
  <c r="J98"/>
  <c i="2" r="T120"/>
  <c i="7" r="R120"/>
  <c i="8" r="BK122"/>
  <c r="J122"/>
  <c r="J99"/>
  <c i="3" r="R120"/>
  <c i="7" r="T120"/>
  <c i="2" r="R120"/>
  <c i="4" r="R120"/>
  <c i="5" r="T120"/>
  <c i="6" r="R120"/>
  <c i="8" r="P122"/>
  <c r="P121"/>
  <c i="1" r="AU103"/>
  <c i="8" r="R122"/>
  <c r="R121"/>
  <c i="3" r="P120"/>
  <c i="1" r="AU97"/>
  <c i="4" r="T120"/>
  <c i="5" r="BK120"/>
  <c r="J120"/>
  <c i="7" r="P120"/>
  <c i="1" r="AU101"/>
  <c i="8" r="T122"/>
  <c r="T121"/>
  <c r="J91"/>
  <c r="J93"/>
  <c r="E109"/>
  <c r="J118"/>
  <c r="BE125"/>
  <c r="BE127"/>
  <c r="BE129"/>
  <c r="BE131"/>
  <c r="F118"/>
  <c r="BE123"/>
  <c i="7" r="BE121"/>
  <c r="BE126"/>
  <c r="F94"/>
  <c r="J93"/>
  <c i="6" r="J98"/>
  <c i="7" r="J114"/>
  <c r="BE128"/>
  <c r="E85"/>
  <c r="J117"/>
  <c r="BE122"/>
  <c r="BE130"/>
  <c r="BE133"/>
  <c r="BE123"/>
  <c r="BE124"/>
  <c r="BE127"/>
  <c r="BE129"/>
  <c r="BE131"/>
  <c r="BE132"/>
  <c r="BE125"/>
  <c i="6" r="J93"/>
  <c r="J114"/>
  <c r="BE121"/>
  <c r="F94"/>
  <c r="J94"/>
  <c r="BE127"/>
  <c i="5" r="J98"/>
  <c i="6" r="BE126"/>
  <c r="E85"/>
  <c r="BE123"/>
  <c r="BE125"/>
  <c i="4" r="J98"/>
  <c i="5" r="BE145"/>
  <c r="BE150"/>
  <c r="BE151"/>
  <c r="BE152"/>
  <c r="BE166"/>
  <c r="F94"/>
  <c r="J116"/>
  <c r="BE179"/>
  <c r="BE121"/>
  <c r="BE122"/>
  <c r="BE124"/>
  <c r="BE127"/>
  <c r="BE123"/>
  <c r="BE132"/>
  <c r="BE134"/>
  <c r="BE180"/>
  <c r="BE162"/>
  <c r="E85"/>
  <c r="BE140"/>
  <c r="J94"/>
  <c r="BE135"/>
  <c r="BE136"/>
  <c r="BE129"/>
  <c r="BE138"/>
  <c r="BE141"/>
  <c r="BE148"/>
  <c r="BE154"/>
  <c r="BE155"/>
  <c r="BE156"/>
  <c r="BE157"/>
  <c r="BE158"/>
  <c r="BE160"/>
  <c r="BE161"/>
  <c r="BE177"/>
  <c r="BE128"/>
  <c r="BE139"/>
  <c r="BE143"/>
  <c r="BE146"/>
  <c r="BE147"/>
  <c r="BE159"/>
  <c r="BE130"/>
  <c r="BE175"/>
  <c r="BE178"/>
  <c r="J91"/>
  <c r="BE168"/>
  <c r="BE126"/>
  <c r="BE131"/>
  <c r="BE133"/>
  <c r="BE173"/>
  <c r="BE125"/>
  <c i="4" r="BE124"/>
  <c r="BE158"/>
  <c r="BE175"/>
  <c r="BE180"/>
  <c r="BE195"/>
  <c r="BE127"/>
  <c r="BE128"/>
  <c r="BE149"/>
  <c r="BE162"/>
  <c r="BE169"/>
  <c r="BE174"/>
  <c r="BE189"/>
  <c r="BE199"/>
  <c r="BE200"/>
  <c r="BE204"/>
  <c r="BE206"/>
  <c r="BE213"/>
  <c r="BE215"/>
  <c r="BE216"/>
  <c r="BE218"/>
  <c r="BE219"/>
  <c r="BE220"/>
  <c r="BE221"/>
  <c r="BE222"/>
  <c r="BE176"/>
  <c r="BE125"/>
  <c r="BE185"/>
  <c r="BE225"/>
  <c r="F94"/>
  <c r="BE122"/>
  <c r="BE135"/>
  <c r="BE136"/>
  <c r="BE146"/>
  <c r="BE150"/>
  <c r="BE152"/>
  <c r="BE156"/>
  <c r="BE160"/>
  <c r="BE165"/>
  <c r="BE181"/>
  <c r="BE194"/>
  <c r="BE121"/>
  <c r="BE143"/>
  <c r="BE147"/>
  <c r="BE153"/>
  <c r="BE164"/>
  <c r="J94"/>
  <c r="BE123"/>
  <c r="BE129"/>
  <c r="BE138"/>
  <c r="BE141"/>
  <c r="BE145"/>
  <c r="BE148"/>
  <c r="BE209"/>
  <c r="BE212"/>
  <c r="J93"/>
  <c r="BE133"/>
  <c r="BE140"/>
  <c r="BE144"/>
  <c r="BE151"/>
  <c r="BE178"/>
  <c r="BE184"/>
  <c r="E85"/>
  <c r="J114"/>
  <c r="BE142"/>
  <c r="BE183"/>
  <c r="BE186"/>
  <c i="3" r="J98"/>
  <c i="4" r="BE130"/>
  <c r="BE137"/>
  <c r="BE139"/>
  <c r="BE154"/>
  <c r="BE196"/>
  <c r="BE170"/>
  <c r="BE191"/>
  <c r="BE223"/>
  <c r="BE224"/>
  <c r="BE131"/>
  <c r="BE132"/>
  <c r="BE159"/>
  <c r="BE161"/>
  <c r="BE167"/>
  <c r="BE171"/>
  <c r="BE177"/>
  <c r="BE187"/>
  <c r="BE188"/>
  <c r="BE192"/>
  <c r="BE193"/>
  <c r="BE198"/>
  <c r="BE202"/>
  <c r="BE205"/>
  <c r="BE207"/>
  <c r="BE208"/>
  <c r="BE210"/>
  <c r="BE217"/>
  <c r="BE126"/>
  <c r="BE134"/>
  <c r="BE155"/>
  <c r="BE157"/>
  <c r="BE172"/>
  <c r="BE168"/>
  <c r="BE173"/>
  <c r="BE179"/>
  <c r="BE182"/>
  <c r="BE197"/>
  <c r="BE211"/>
  <c r="BE214"/>
  <c r="BE163"/>
  <c r="BE166"/>
  <c r="BE190"/>
  <c i="3" r="BE170"/>
  <c r="BE130"/>
  <c r="BE138"/>
  <c r="BE144"/>
  <c r="BE167"/>
  <c r="BE168"/>
  <c r="BE171"/>
  <c r="BE172"/>
  <c r="BE177"/>
  <c r="BE181"/>
  <c r="J94"/>
  <c r="BE121"/>
  <c r="BE123"/>
  <c r="BE126"/>
  <c r="BE185"/>
  <c r="BE187"/>
  <c r="BE192"/>
  <c r="BE219"/>
  <c r="BE132"/>
  <c r="BE147"/>
  <c r="BE175"/>
  <c r="BE183"/>
  <c r="BE189"/>
  <c r="BE211"/>
  <c r="BE134"/>
  <c r="BE154"/>
  <c r="BE163"/>
  <c r="BE165"/>
  <c r="F117"/>
  <c r="BE125"/>
  <c r="BE142"/>
  <c r="BE217"/>
  <c r="BE220"/>
  <c r="BE193"/>
  <c r="BE197"/>
  <c r="J91"/>
  <c r="J116"/>
  <c r="BE152"/>
  <c r="BE157"/>
  <c r="BE176"/>
  <c r="BE210"/>
  <c r="BE215"/>
  <c r="BE124"/>
  <c r="BE137"/>
  <c r="BE140"/>
  <c r="BE141"/>
  <c r="BE146"/>
  <c r="BE151"/>
  <c r="BE158"/>
  <c r="BE161"/>
  <c r="BE206"/>
  <c r="BE216"/>
  <c r="E85"/>
  <c r="BE122"/>
  <c r="BE128"/>
  <c r="BE133"/>
  <c r="BE135"/>
  <c r="BE150"/>
  <c r="BE153"/>
  <c r="BE162"/>
  <c r="BE160"/>
  <c r="BE180"/>
  <c r="BE182"/>
  <c r="BE200"/>
  <c r="BE202"/>
  <c r="BE203"/>
  <c r="BE208"/>
  <c r="BE209"/>
  <c r="BE223"/>
  <c r="BE127"/>
  <c r="BE129"/>
  <c r="BE136"/>
  <c r="BE145"/>
  <c r="BE156"/>
  <c r="BE169"/>
  <c r="BE179"/>
  <c r="BE199"/>
  <c r="BE201"/>
  <c r="BE204"/>
  <c r="BE221"/>
  <c r="BE184"/>
  <c r="BE188"/>
  <c r="BE190"/>
  <c r="BE194"/>
  <c r="BE143"/>
  <c r="BE164"/>
  <c r="BE191"/>
  <c r="BE195"/>
  <c r="BE212"/>
  <c r="BE213"/>
  <c r="BE218"/>
  <c r="BE139"/>
  <c r="BE148"/>
  <c r="BE149"/>
  <c r="BE159"/>
  <c r="BE174"/>
  <c r="BE196"/>
  <c r="BE198"/>
  <c r="BE222"/>
  <c r="BE131"/>
  <c r="BE155"/>
  <c r="BE166"/>
  <c r="BE173"/>
  <c r="BE178"/>
  <c r="BE214"/>
  <c i="2" r="E108"/>
  <c r="J114"/>
  <c r="BE135"/>
  <c r="BE126"/>
  <c r="BE131"/>
  <c r="BE144"/>
  <c r="BE150"/>
  <c r="BE121"/>
  <c r="BE123"/>
  <c r="BE132"/>
  <c r="BE134"/>
  <c r="BE149"/>
  <c r="BE165"/>
  <c r="BE133"/>
  <c r="BE141"/>
  <c r="BE162"/>
  <c r="J94"/>
  <c r="BE166"/>
  <c r="BE157"/>
  <c r="BE159"/>
  <c r="BE161"/>
  <c r="F94"/>
  <c r="BE122"/>
  <c r="BE136"/>
  <c r="BE137"/>
  <c r="BE146"/>
  <c r="BE155"/>
  <c r="BE163"/>
  <c r="BE167"/>
  <c r="BE130"/>
  <c r="BE153"/>
  <c r="BE170"/>
  <c r="BE172"/>
  <c r="J93"/>
  <c r="BE128"/>
  <c r="BE138"/>
  <c r="BE152"/>
  <c r="BE129"/>
  <c r="BE124"/>
  <c r="BE148"/>
  <c r="BE156"/>
  <c r="BE174"/>
  <c r="BE127"/>
  <c r="BE140"/>
  <c r="BE145"/>
  <c r="BE158"/>
  <c r="BE160"/>
  <c r="BE168"/>
  <c r="BE173"/>
  <c r="BE179"/>
  <c r="BE182"/>
  <c r="BE139"/>
  <c r="BE142"/>
  <c r="BE147"/>
  <c r="BE151"/>
  <c r="BE154"/>
  <c r="BE169"/>
  <c r="BE175"/>
  <c r="BE176"/>
  <c r="BE177"/>
  <c r="BE178"/>
  <c r="BE180"/>
  <c r="BE125"/>
  <c r="BE143"/>
  <c r="BE164"/>
  <c r="BE171"/>
  <c r="BE181"/>
  <c i="1" r="BB96"/>
  <c i="2" r="F39"/>
  <c i="1" r="BD96"/>
  <c i="5" r="F36"/>
  <c i="1" r="BA99"/>
  <c i="2" r="J32"/>
  <c i="4" r="F37"/>
  <c i="1" r="BB98"/>
  <c i="8" r="F36"/>
  <c i="1" r="BA103"/>
  <c r="BA102"/>
  <c r="AW102"/>
  <c i="7" r="J32"/>
  <c i="8" r="F37"/>
  <c i="1" r="BB103"/>
  <c r="BB102"/>
  <c r="AX102"/>
  <c i="4" r="J32"/>
  <c r="F39"/>
  <c i="1" r="BD98"/>
  <c i="6" r="F36"/>
  <c i="1" r="BA100"/>
  <c i="6" r="F39"/>
  <c i="1" r="BD100"/>
  <c i="6" r="J36"/>
  <c i="1" r="AW100"/>
  <c i="7" r="F38"/>
  <c i="1" r="BC101"/>
  <c r="AS94"/>
  <c i="4" r="F36"/>
  <c i="1" r="BA98"/>
  <c i="5" r="F38"/>
  <c i="1" r="BC99"/>
  <c i="3" r="F38"/>
  <c i="1" r="BC97"/>
  <c i="7" r="F37"/>
  <c i="1" r="BB101"/>
  <c i="4" r="F38"/>
  <c i="1" r="BC98"/>
  <c i="6" r="J32"/>
  <c i="4" r="J36"/>
  <c i="1" r="AW98"/>
  <c i="3" r="J32"/>
  <c i="2" r="F38"/>
  <c i="1" r="BC96"/>
  <c i="6" r="F37"/>
  <c i="1" r="BB100"/>
  <c i="6" r="F38"/>
  <c i="1" r="BC100"/>
  <c i="8" r="F38"/>
  <c i="1" r="BC103"/>
  <c r="BC102"/>
  <c r="AY102"/>
  <c i="3" r="F39"/>
  <c i="1" r="BD97"/>
  <c i="7" r="F39"/>
  <c i="1" r="BD101"/>
  <c i="5" r="J32"/>
  <c i="2" r="F36"/>
  <c i="1" r="BA96"/>
  <c i="5" r="F39"/>
  <c i="1" r="BD99"/>
  <c i="5" r="F37"/>
  <c i="1" r="BB99"/>
  <c i="2" r="J36"/>
  <c i="1" r="AW96"/>
  <c i="5" r="J36"/>
  <c i="1" r="AW99"/>
  <c i="3" r="F36"/>
  <c i="1" r="BA97"/>
  <c i="8" r="J36"/>
  <c i="1" r="AW103"/>
  <c r="AU102"/>
  <c i="3" r="J36"/>
  <c i="1" r="AW97"/>
  <c i="7" r="F36"/>
  <c i="1" r="BA101"/>
  <c i="3" r="F37"/>
  <c i="1" r="BB97"/>
  <c i="7" r="J36"/>
  <c i="1" r="AW101"/>
  <c i="8" r="F39"/>
  <c i="1" r="BD103"/>
  <c r="BD102"/>
  <c l="1" r="AG100"/>
  <c r="AG98"/>
  <c r="AG97"/>
  <c r="AG99"/>
  <c i="8" r="BK121"/>
  <c r="J121"/>
  <c r="J98"/>
  <c i="1" r="AG101"/>
  <c r="AG96"/>
  <c r="AU95"/>
  <c r="AU94"/>
  <c i="3" r="F35"/>
  <c i="1" r="AZ97"/>
  <c r="BC95"/>
  <c r="BB95"/>
  <c i="3" r="J35"/>
  <c i="1" r="AV97"/>
  <c r="AT97"/>
  <c r="AN97"/>
  <c i="2" r="F35"/>
  <c i="1" r="AZ96"/>
  <c i="7" r="J35"/>
  <c i="1" r="AV101"/>
  <c r="AT101"/>
  <c r="AN101"/>
  <c i="8" r="J35"/>
  <c i="1" r="AV103"/>
  <c r="AT103"/>
  <c i="5" r="F35"/>
  <c i="1" r="AZ99"/>
  <c i="2" r="J35"/>
  <c i="1" r="AV96"/>
  <c r="AT96"/>
  <c r="AN96"/>
  <c i="8" r="F35"/>
  <c i="1" r="AZ103"/>
  <c r="AZ102"/>
  <c r="AV102"/>
  <c r="AT102"/>
  <c i="4" r="F35"/>
  <c i="1" r="AZ98"/>
  <c i="4" r="J35"/>
  <c i="1" r="AV98"/>
  <c r="AT98"/>
  <c r="AN98"/>
  <c i="5" r="J35"/>
  <c i="1" r="AV99"/>
  <c r="AT99"/>
  <c r="AN99"/>
  <c i="6" r="F35"/>
  <c i="1" r="AZ100"/>
  <c i="7" r="F35"/>
  <c i="1" r="AZ101"/>
  <c r="BD95"/>
  <c r="AG95"/>
  <c i="6" r="J35"/>
  <c i="1" r="AV100"/>
  <c r="AT100"/>
  <c r="AN100"/>
  <c r="BA95"/>
  <c i="7" l="1" r="J41"/>
  <c i="6" r="J41"/>
  <c i="5" r="J41"/>
  <c i="4" r="J41"/>
  <c i="3" r="J41"/>
  <c i="2" r="J41"/>
  <c i="1" r="BD94"/>
  <c r="W33"/>
  <c r="BA94"/>
  <c r="AW94"/>
  <c r="AK30"/>
  <c r="AY95"/>
  <c r="BC94"/>
  <c r="W32"/>
  <c r="BB94"/>
  <c r="AX94"/>
  <c i="8" r="J32"/>
  <c i="1" r="AG103"/>
  <c r="AG102"/>
  <c r="AX95"/>
  <c r="AW95"/>
  <c r="AZ95"/>
  <c r="AV95"/>
  <c i="8" l="1" r="J41"/>
  <c i="1" r="AN103"/>
  <c r="AN102"/>
  <c r="AG94"/>
  <c r="AK26"/>
  <c r="AY94"/>
  <c r="W30"/>
  <c r="AT95"/>
  <c r="W31"/>
  <c r="AZ94"/>
  <c r="AV94"/>
  <c r="AK29"/>
  <c r="AK35"/>
  <c l="1" r="AN9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<sst xmlns="http://schemas.openxmlformats.org/spreadsheetml/2006/main">
  <si>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</si>
  <si>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</si>
  <si>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</si>
  <si>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</si>
  <si>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</si>
  <si>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{c96c3547-7ce4-4e2b-b4ed-4ef489a74179}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</si>
  <si>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</si>
  <si>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</si>
  <si>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</si>
  <si>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</si>
  <si>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</si>
  <si>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</si>
  <si>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</si>
  <si>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</si>
  <si>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</si>
  <si>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</si>
  <si>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</si>
  <si>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přejezdu P706 v km 20,905,  P816 v km 20,167, P631 v km 162,610</t>
  </si>
  <si>
    <t>KSO:</t>
  </si>
  <si>
    <t>CC-CZ:</t>
  </si>
  <si>
    <t>Místo:</t>
  </si>
  <si>
    <t>obvod SSZT Plzeň</t>
  </si>
  <si>
    <t>Datum:</t>
  </si>
  <si>
    <t>2. 3. 2023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</si>
  <si>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</si>
  <si>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</si>
  <si>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</si>
  <si>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</si>
  <si>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</si>
  <si>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</si>
  <si>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</si>
  <si>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</si>
  <si>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</si>
  <si>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</si>
  <si>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</si>
  <si>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Název stavby: Oprava PZS přejezdu P706 v km 20,905 na trati Domažlice-Planá u M.L., přejezdu P816 v km 20,167 na trati Janovice-Domažlice a přejezdu P631 v km 162,610 na trati Plzeň–Č. Kubice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</si>
  <si>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</si>
  <si>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</si>
  <si>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</si>
  <si>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</si>
  <si>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</si>
  <si>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</si>
  <si>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</si>
  <si>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</si>
  <si>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</si>
  <si>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</si>
  <si>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</si>
  <si>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</si>
  <si>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</si>
  <si>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</si>
  <si>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</si>
  <si>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</si>
  <si>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</si>
  <si>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</si>
  <si>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</si>
  <si>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</si>
  <si>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</si>
  <si>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</si>
  <si>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</si>
  <si>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</si>
  <si>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</si>
  <si>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</si>
  <si>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</si>
  <si>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</si>
  <si>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</si>
  <si>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</si>
  <si>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</si>
  <si>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</si>
  <si>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</si>
  <si>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</si>
  <si>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</si>
  <si>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</si>
  <si>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</si>
  <si>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</si>
  <si>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</si>
  <si>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</si>
  <si>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</si>
  <si>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</si>
  <si>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</si>
  <si>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</si>
  <si>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</si>
  <si>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Přejezdové zabezpečovací zařízení</t>
  </si>
  <si>
    <t>PRO</t>
  </si>
  <si>
    <t>1</t>
  </si>
  <si>
    <t>{22b796e2-aeb9-492d-b8b7-74fef5cc7076}</t>
  </si>
  <si>
    <t>2</t>
  </si>
  <si>
    <t>/</t>
  </si>
  <si>
    <t>01.1.</t>
  </si>
  <si>
    <t>Oprava PZS P706 Poběžovice</t>
  </si>
  <si>
    <t>Soupis</t>
  </si>
  <si>
    <t>{9c66f816-3e26-4d5a-b27b-f9a0226ad154}</t>
  </si>
  <si>
    <t>01.2.</t>
  </si>
  <si>
    <t>Oprava PZS P816 Kdyně</t>
  </si>
  <si>
    <t>{9e445d15-004b-47b6-bb9d-f40b7947aa7e}</t>
  </si>
  <si>
    <t>01.3.</t>
  </si>
  <si>
    <t>Oprava PZS P631 Radonice</t>
  </si>
  <si>
    <t>{ede84131-16b0-4d0f-a2db-ed706d3b69b6}</t>
  </si>
  <si>
    <t>01.4.</t>
  </si>
  <si>
    <t>Zemní práce a oprava reléových domků</t>
  </si>
  <si>
    <t>{692c4af9-5c3f-49e0-93ac-a01a0ecd4bf4}</t>
  </si>
  <si>
    <t>01.5.</t>
  </si>
  <si>
    <t>Náklady na dopravu</t>
  </si>
  <si>
    <t>{677dad4b-412d-49cc-9557-9456c131a32a}</t>
  </si>
  <si>
    <t>01.6.</t>
  </si>
  <si>
    <t>Materiál zadavatele - NEOCEŇOVAT!</t>
  </si>
  <si>
    <t>{c14a459f-90c3-4f8e-aef3-4ce09a163629}</t>
  </si>
  <si>
    <t>02</t>
  </si>
  <si>
    <t>Vedlejší a ostatní náklady</t>
  </si>
  <si>
    <t>{7aba6e5f-24d4-4cf5-9436-796a00c705d0}</t>
  </si>
  <si>
    <t>02.2.</t>
  </si>
  <si>
    <t>{46fffa6d-4681-4310-bff2-03287e269cf6}</t>
  </si>
  <si>
    <t>KRYCÍ LIST SOUPISU PRACÍ</t>
  </si>
  <si>
    <t>Objekt:</t>
  </si>
  <si>
    <t>01 - Přejezdové zabezpečovací zařízení</t>
  </si>
  <si>
    <t>Soupis:</t>
  </si>
  <si>
    <t>01.1. - Oprava PZS P706 Poběžovice</t>
  </si>
  <si>
    <t>Poběžovice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</si>
  <si>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</si>
  <si>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</si>
  <si>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</si>
  <si>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</si>
  <si>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</si>
  <si>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</si>
  <si>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</si>
  <si>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</si>
  <si>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</si>
  <si>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</si>
  <si>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</si>
  <si>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</si>
  <si>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</si>
  <si>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</si>
  <si>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</si>
  <si>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</si>
  <si>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</si>
  <si>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</si>
  <si>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</si>
  <si>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</si>
  <si>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</si>
  <si>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</si>
  <si>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</si>
  <si>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ROZPOCET</t>
  </si>
  <si>
    <t>-636773366</t>
  </si>
  <si>
    <t>7593000020</t>
  </si>
  <si>
    <t>Dobíječe, usměrňovače, napáječe Usměrňovač E230 G24/25, na polici/na zeď/na DIN lištu, základní stavová indikace opticky i bezpotenciálově, teplotní kompenzace</t>
  </si>
  <si>
    <t>kus</t>
  </si>
  <si>
    <t>128</t>
  </si>
  <si>
    <t>-2074678803</t>
  </si>
  <si>
    <t>3</t>
  </si>
  <si>
    <t>7593310570</t>
  </si>
  <si>
    <t>Konstrukční díly Police (CV724825002M)</t>
  </si>
  <si>
    <t>1957306424</t>
  </si>
  <si>
    <t>4</t>
  </si>
  <si>
    <t>7590190210</t>
  </si>
  <si>
    <t>Ostatní Skříňka na dokumenty</t>
  </si>
  <si>
    <t>-1443570659</t>
  </si>
  <si>
    <t>5</t>
  </si>
  <si>
    <t>K</t>
  </si>
  <si>
    <t>7593005012</t>
  </si>
  <si>
    <t>Montáž dobíječe, usměrňovače, napáječe nástěnného</t>
  </si>
  <si>
    <t>194256557</t>
  </si>
  <si>
    <t>6</t>
  </si>
  <si>
    <t>7593007010</t>
  </si>
  <si>
    <t>Demontáž dobíječe, usměrňovače, napáječe ze stojanové řady</t>
  </si>
  <si>
    <t>-148203259</t>
  </si>
  <si>
    <t>7</t>
  </si>
  <si>
    <t>7593315100</t>
  </si>
  <si>
    <t>Montáž zabezpečovacího stojanu reléového</t>
  </si>
  <si>
    <t>629358944</t>
  </si>
  <si>
    <t>8</t>
  </si>
  <si>
    <t>7593317120</t>
  </si>
  <si>
    <t>Demontáž stojanové řady pro 1-3 stojany</t>
  </si>
  <si>
    <t>-1471991964</t>
  </si>
  <si>
    <t>9</t>
  </si>
  <si>
    <t>7593335040</t>
  </si>
  <si>
    <t>Montáž malorozměrného relé</t>
  </si>
  <si>
    <t>1899095467</t>
  </si>
  <si>
    <t>10</t>
  </si>
  <si>
    <t>7593335080</t>
  </si>
  <si>
    <t>Montáž kmitače</t>
  </si>
  <si>
    <t>-2118611069</t>
  </si>
  <si>
    <t>11</t>
  </si>
  <si>
    <t>7593337110</t>
  </si>
  <si>
    <t>Demontáž zdroje kmitavých signálů</t>
  </si>
  <si>
    <t>-1676078003</t>
  </si>
  <si>
    <t>12</t>
  </si>
  <si>
    <t>7592505030</t>
  </si>
  <si>
    <t>Montáž vybavení diagnostického zařízení PZS</t>
  </si>
  <si>
    <t>hod</t>
  </si>
  <si>
    <t>1867296964</t>
  </si>
  <si>
    <t>13</t>
  </si>
  <si>
    <t>7593315425</t>
  </si>
  <si>
    <t>Zhotovení jednoho zapojení při volné vazbě</t>
  </si>
  <si>
    <t>-496179134</t>
  </si>
  <si>
    <t>14</t>
  </si>
  <si>
    <t>7593317010</t>
  </si>
  <si>
    <t>Zrušení jednoho zapojení při volné vazbě</t>
  </si>
  <si>
    <t>-392191613</t>
  </si>
  <si>
    <t>7593337040</t>
  </si>
  <si>
    <t>Demontáž malorozměrného relé</t>
  </si>
  <si>
    <t>-365514801</t>
  </si>
  <si>
    <t>16</t>
  </si>
  <si>
    <t>7593337170</t>
  </si>
  <si>
    <t>Demontáž universální časovací jednotky</t>
  </si>
  <si>
    <t>1888260717</t>
  </si>
  <si>
    <t>17</t>
  </si>
  <si>
    <t>7593335170</t>
  </si>
  <si>
    <t>Montáž universální časovací jednotky</t>
  </si>
  <si>
    <t>-561532953</t>
  </si>
  <si>
    <t>18</t>
  </si>
  <si>
    <t>7491400030</t>
  </si>
  <si>
    <t>Kabelové rošty a žlaby Elektroinstalační lišty a kabelové žlaby Lišta LV 24x22 vkládací bílá 3m</t>
  </si>
  <si>
    <t>82060605</t>
  </si>
  <si>
    <t>19</t>
  </si>
  <si>
    <t>7491400040</t>
  </si>
  <si>
    <t>Kabelové rošty a žlaby Elektroinstalační lišty a kabelové žlaby Lišta LV 40x15 vkládací bílá 3m</t>
  </si>
  <si>
    <t>1893702321</t>
  </si>
  <si>
    <t>20</t>
  </si>
  <si>
    <t>7492501740</t>
  </si>
  <si>
    <t>Kabely, vodiče, šňůry Cu - nn Kabel silový 2 a 3-žílový Cu, plastová izolace CYKY 3O1,5 (3Ax1,5)</t>
  </si>
  <si>
    <t>m</t>
  </si>
  <si>
    <t>-418505716</t>
  </si>
  <si>
    <t>7492501750</t>
  </si>
  <si>
    <t>Kabely, vodiče, šňůry Cu - nn Kabel silový 2 a 3-žílový Cu, plastová izolace CYKY 3O2,5 (3Ax2,5)</t>
  </si>
  <si>
    <t>-1078911147</t>
  </si>
  <si>
    <t>22</t>
  </si>
  <si>
    <t>7491251010</t>
  </si>
  <si>
    <t>Montáž lišt elektroinstalačních, kabelových žlabů z PVC-U jednokomorových zaklapávacích rozměru 40/40 mm</t>
  </si>
  <si>
    <t>-1872063455</t>
  </si>
  <si>
    <t>23</t>
  </si>
  <si>
    <t>7494000016</t>
  </si>
  <si>
    <t>Rozvodnicové a rozváděčové skříně Distri Rozvodnicové skříně Plastové Nástěnné (IP40) pro nástěnnou montáž, průhledné dveře, řad 2, modulů v řadě 14, krytí IP40, PE+N, bílá</t>
  </si>
  <si>
    <t>1833709579</t>
  </si>
  <si>
    <t>24</t>
  </si>
  <si>
    <t>7494003040</t>
  </si>
  <si>
    <t>Modulární přístroje Jističe do 63 A; 6 kA 2-pólové In 25 A, Ue AC 230/400 V / DC 144 V, charakteristika B, 2pól, Icn 6 kA</t>
  </si>
  <si>
    <t>1434248953</t>
  </si>
  <si>
    <t>25</t>
  </si>
  <si>
    <t>7494003036</t>
  </si>
  <si>
    <t>Modulární přístroje Jističe do 63 A; 6 kA 2-pólové In 16 A, Ue AC 230/400 V / DC 144 V, charakteristika B, 2pól, Icn 6 kA</t>
  </si>
  <si>
    <t>-1321955016</t>
  </si>
  <si>
    <t>26</t>
  </si>
  <si>
    <t>7494003032</t>
  </si>
  <si>
    <t>Modulární přístroje Jističe do 63 A; 6 kA 2-pólové In 10 A, Ue AC 230/400 V / DC 144 V, charakteristika B, 2pól, Icn 6 kA</t>
  </si>
  <si>
    <t>1424908253</t>
  </si>
  <si>
    <t>27</t>
  </si>
  <si>
    <t>7494003030</t>
  </si>
  <si>
    <t>Modulární přístroje Jističe do 63 A; 6 kA 2-pólové In 6 A, Ue AC 230/400 V / DC 144 V, charakteristika B, 2pól, Icn 6 kA</t>
  </si>
  <si>
    <t>-1619218939</t>
  </si>
  <si>
    <t>28</t>
  </si>
  <si>
    <t>7494003052</t>
  </si>
  <si>
    <t>Modulární přístroje Jističe do 63 A; 6 kA 2-pólové In 4 A, Ue AC 230/400 V / DC 144 V, charakteristika C, 2pól, Icn 6 kA</t>
  </si>
  <si>
    <t>-1285355257</t>
  </si>
  <si>
    <t>29</t>
  </si>
  <si>
    <t>7494003050</t>
  </si>
  <si>
    <t>Modulární přístroje Jističe do 63 A; 6 kA 2-pólové In 2 A, Ue AC 230/400 V / DC 144 V, charakteristika C, 2pól, Icn 6 kA</t>
  </si>
  <si>
    <t>1664286764</t>
  </si>
  <si>
    <t>30</t>
  </si>
  <si>
    <t>7491204360</t>
  </si>
  <si>
    <t>Elektroinstalační materiál Zásuvky instalační Zásuvka zápustná dvojnásobná s ochrannými kolíky, šikmá, s clonkami, bezšroubové svorky, IP40</t>
  </si>
  <si>
    <t>1231282317</t>
  </si>
  <si>
    <t>31</t>
  </si>
  <si>
    <t>7593321520</t>
  </si>
  <si>
    <t>Prvky Ochrana přepěťová SLP-275 V/4 S, 40 kA (8/20) - čtyřpólový varistorový svodič přepětí, vyjímatelný modul, optická signalizace poruchy, možnost blokace modulu</t>
  </si>
  <si>
    <t>-58441438</t>
  </si>
  <si>
    <t>32</t>
  </si>
  <si>
    <t>7494351020</t>
  </si>
  <si>
    <t>Montáž jističů (do 10 kA) dvoupólových nebo 1+N pólových do 20 A</t>
  </si>
  <si>
    <t>-582892866</t>
  </si>
  <si>
    <t>33</t>
  </si>
  <si>
    <t>7499151010</t>
  </si>
  <si>
    <t>Dokončovací práce na elektrickém zařízení</t>
  </si>
  <si>
    <t>-961531139</t>
  </si>
  <si>
    <t>34</t>
  </si>
  <si>
    <t>7491254010</t>
  </si>
  <si>
    <t>Montáž zásuvek instalačních domovních 10/16 A, 250 V, IP20 bez přepěťové ochrany nebo se zabudovanou přepěťovou ochranou jednoduchých nebo dvojitých</t>
  </si>
  <si>
    <t>-236581467</t>
  </si>
  <si>
    <t>35</t>
  </si>
  <si>
    <t>7494751012</t>
  </si>
  <si>
    <t>Montáž svodičů přepětí pro sítě nn - typ 1 (třída B) pro jednofázové sítě</t>
  </si>
  <si>
    <t>-1858326982</t>
  </si>
  <si>
    <t>36</t>
  </si>
  <si>
    <t>7590525763</t>
  </si>
  <si>
    <t>Odpojení vodičů pro měření jednostranné</t>
  </si>
  <si>
    <t>pár</t>
  </si>
  <si>
    <t>1155051101</t>
  </si>
  <si>
    <t>37</t>
  </si>
  <si>
    <t>7590555192</t>
  </si>
  <si>
    <t>Montáž forma pro kabely TCEKPFLE, TCEKPFLEY, TCEKPFLEZE, TCEKPFLEZY svorkovice WAGO do 3 P 1,0</t>
  </si>
  <si>
    <t>1688270725</t>
  </si>
  <si>
    <t>38</t>
  </si>
  <si>
    <t>7590555202</t>
  </si>
  <si>
    <t>Montáž forma pro kabely TCEKPFLE, TCEKPFLEY, TCEKPFLEZE, TCEKPFLEZY svorkovice WAGO do 24 P 1,0</t>
  </si>
  <si>
    <t>396069263</t>
  </si>
  <si>
    <t>39</t>
  </si>
  <si>
    <t>7590555196</t>
  </si>
  <si>
    <t>Montáž forma pro kabely TCEKPFLE, TCEKPFLEY, TCEKPFLEZE, TCEKPFLEZY svorkovice WAGO do 7 P 1,0</t>
  </si>
  <si>
    <t>498817024</t>
  </si>
  <si>
    <t>40</t>
  </si>
  <si>
    <t>7590555012</t>
  </si>
  <si>
    <t>Zhotovení formy kabelové na kabel do 10x2</t>
  </si>
  <si>
    <t>635507295</t>
  </si>
  <si>
    <t>41</t>
  </si>
  <si>
    <t>7590545050</t>
  </si>
  <si>
    <t>Uložení kabelu CYKY do žlabového rozvodu zabezpečovací ústředny do 4 x 10 mm</t>
  </si>
  <si>
    <t>-1552680831</t>
  </si>
  <si>
    <t>42</t>
  </si>
  <si>
    <t>7590545190</t>
  </si>
  <si>
    <t>Příprava kabelu pro uložení na kabelový rošt do 100 žil</t>
  </si>
  <si>
    <t>-1927180537</t>
  </si>
  <si>
    <t>43</t>
  </si>
  <si>
    <t>7594307065</t>
  </si>
  <si>
    <t>Demontáž součástí počítače náprav skříně pro bloky šíře 42TE BGT 02</t>
  </si>
  <si>
    <t>-1672179548</t>
  </si>
  <si>
    <t>44</t>
  </si>
  <si>
    <t>7594307085</t>
  </si>
  <si>
    <t>Demontáž součástí počítače náprav drátové formy pro skříň 42TE</t>
  </si>
  <si>
    <t>675366978</t>
  </si>
  <si>
    <t>45</t>
  </si>
  <si>
    <t>7594305065</t>
  </si>
  <si>
    <t>Montáž součástí počítače náprav skříně pro bloky šíře 42TE BGT 02</t>
  </si>
  <si>
    <t>321228456</t>
  </si>
  <si>
    <t>46</t>
  </si>
  <si>
    <t>7594305085</t>
  </si>
  <si>
    <t>Montáž součástí počítače náprav drátové formy pro skříň 42TE</t>
  </si>
  <si>
    <t>-547763187</t>
  </si>
  <si>
    <t>47</t>
  </si>
  <si>
    <t>7593333990</t>
  </si>
  <si>
    <t>Hodinová zúčtovací sazba pro opravu elektronických prvků a zařízení</t>
  </si>
  <si>
    <t>-438502684</t>
  </si>
  <si>
    <t>48</t>
  </si>
  <si>
    <t>7598095065</t>
  </si>
  <si>
    <t>Přezkoušení a regulace napájecího obvodu za 1 napájecí sběrnici</t>
  </si>
  <si>
    <t>1239064337</t>
  </si>
  <si>
    <t>49</t>
  </si>
  <si>
    <t>7598095090</t>
  </si>
  <si>
    <t>Přezkoušení a regulace počítače náprav včetně vyhotovení protokolu za 1 úsek</t>
  </si>
  <si>
    <t>1966369804</t>
  </si>
  <si>
    <t>50</t>
  </si>
  <si>
    <t>7598095120</t>
  </si>
  <si>
    <t>Přezkoušení a regulace časové jednotky</t>
  </si>
  <si>
    <t>-1236508164</t>
  </si>
  <si>
    <t>51</t>
  </si>
  <si>
    <t>7598095125</t>
  </si>
  <si>
    <t>Přezkoušení a regulace diagnostiky</t>
  </si>
  <si>
    <t>928974266</t>
  </si>
  <si>
    <t>52</t>
  </si>
  <si>
    <t>7598095140</t>
  </si>
  <si>
    <t>Regulace jednotky ASB včetně nastavení</t>
  </si>
  <si>
    <t>-1298842389</t>
  </si>
  <si>
    <t>53</t>
  </si>
  <si>
    <t>7598095185</t>
  </si>
  <si>
    <t>Přezkoušení vlakových cest (vlakových i posunových) za 1 vlakovou cestu</t>
  </si>
  <si>
    <t>-645197433</t>
  </si>
  <si>
    <t>54</t>
  </si>
  <si>
    <t>7598095350</t>
  </si>
  <si>
    <t>Aktivace BDA bez vzdáleného přístupu</t>
  </si>
  <si>
    <t>1666814607</t>
  </si>
  <si>
    <t>55</t>
  </si>
  <si>
    <t>7598095700</t>
  </si>
  <si>
    <t>Dozor pracovníků provozovatele při práci na živém zařízení</t>
  </si>
  <si>
    <t>-1871774565</t>
  </si>
  <si>
    <t>56</t>
  </si>
  <si>
    <t>7598095635</t>
  </si>
  <si>
    <t>Vyhotovení revizní zprávy PZZ</t>
  </si>
  <si>
    <t>1583800047</t>
  </si>
  <si>
    <t>57</t>
  </si>
  <si>
    <t>7598095155</t>
  </si>
  <si>
    <t>Regulovaní a aktivování automatického přejezdového zařízení bez závor</t>
  </si>
  <si>
    <t>2036764080</t>
  </si>
  <si>
    <t>58</t>
  </si>
  <si>
    <t>7598095445</t>
  </si>
  <si>
    <t>Příprava ke komplexním zkouškám automatických přejezdových zabezpečovacích zařízení bez závor jednokolejné</t>
  </si>
  <si>
    <t>2091120920</t>
  </si>
  <si>
    <t>59</t>
  </si>
  <si>
    <t>7598095515</t>
  </si>
  <si>
    <t>Komplexní zkouška automatických přejezdových zabezpečovacích zařízení bez závor jednokolejné</t>
  </si>
  <si>
    <t>499172028</t>
  </si>
  <si>
    <t>60</t>
  </si>
  <si>
    <t>7598095550</t>
  </si>
  <si>
    <t>Vyhotovení protokolu UTZ pro PZZ bez závor jedna kolej</t>
  </si>
  <si>
    <t>930367652</t>
  </si>
  <si>
    <t>61</t>
  </si>
  <si>
    <t>7591505010</t>
  </si>
  <si>
    <t>Vypracování a projednání přechodné úpravy provozu na pozemní komunikaci při vypnutí přejezdového zabezpečovacího zařízení</t>
  </si>
  <si>
    <t>1257070835</t>
  </si>
  <si>
    <t>62</t>
  </si>
  <si>
    <t>7591505030</t>
  </si>
  <si>
    <t>Osazení přechodného dopravního značení při vypnutí přejezdového zabezpečovacího zařízení základní sestavy</t>
  </si>
  <si>
    <t>1456745009</t>
  </si>
  <si>
    <t>01.2. - Oprava PZS P816 Kdyně</t>
  </si>
  <si>
    <t>Kdyně</t>
  </si>
  <si>
    <t>7592810904</t>
  </si>
  <si>
    <t>Reléový stojan PZS vystrojený na jednokolejné trati s automatickými závorami 2 - 4 kusy výstražníků - kategorie dle ČSN 34 2650 ed.2: PZS 3(2) S,B(N),I(L)</t>
  </si>
  <si>
    <t>-64022378</t>
  </si>
  <si>
    <t>7592910185</t>
  </si>
  <si>
    <t>Baterie Staniční akumulátory NiCd článek 1,2 V/250 Ah C5 s vláknitou elektrodou, cena včetně spojovacího materiálu a bateriového nosiče či stojanu</t>
  </si>
  <si>
    <t>524411847</t>
  </si>
  <si>
    <t>7592910310</t>
  </si>
  <si>
    <t>Baterie Staniční akumulátory Rekombinační zátka AquaGen Premium Top H (použití do 300 Ah)</t>
  </si>
  <si>
    <t>-1314262627</t>
  </si>
  <si>
    <t>7592905012</t>
  </si>
  <si>
    <t>Montáž článku niklokadmiového kapacity přes 200 Ah</t>
  </si>
  <si>
    <t>-1438307811</t>
  </si>
  <si>
    <t>7592905070</t>
  </si>
  <si>
    <t>Montáž rekombinační zátky do 300 Ah</t>
  </si>
  <si>
    <t>2135492293</t>
  </si>
  <si>
    <t>7592907010</t>
  </si>
  <si>
    <t>Demontáž článku niklokadmiového kapacity do 200 Ah</t>
  </si>
  <si>
    <t>829059293</t>
  </si>
  <si>
    <t>7592907070</t>
  </si>
  <si>
    <t>Demontáž rekombinační zátky do 300 Ah</t>
  </si>
  <si>
    <t>1173555968</t>
  </si>
  <si>
    <t>-408970584</t>
  </si>
  <si>
    <t>-1576942283</t>
  </si>
  <si>
    <t>-1659992912</t>
  </si>
  <si>
    <t>-623939173</t>
  </si>
  <si>
    <t>-2048800420</t>
  </si>
  <si>
    <t>410814478</t>
  </si>
  <si>
    <t>-507880146</t>
  </si>
  <si>
    <t>-1748951477</t>
  </si>
  <si>
    <t>-439063828</t>
  </si>
  <si>
    <t>841230164</t>
  </si>
  <si>
    <t>43650737</t>
  </si>
  <si>
    <t>-337270735</t>
  </si>
  <si>
    <t>-1993135052</t>
  </si>
  <si>
    <t>-242823377</t>
  </si>
  <si>
    <t>1108331738</t>
  </si>
  <si>
    <t>1736907462</t>
  </si>
  <si>
    <t>-969354515</t>
  </si>
  <si>
    <t>7492500880</t>
  </si>
  <si>
    <t>Kabely, vodiče, šňůry Cu - nn Vodič jednožílový Cu, plastová izolace H07V-K 16 žz (CYA)</t>
  </si>
  <si>
    <t>-466779117</t>
  </si>
  <si>
    <t>-1316640686</t>
  </si>
  <si>
    <t>315466368</t>
  </si>
  <si>
    <t>2080365525</t>
  </si>
  <si>
    <t>-902765144</t>
  </si>
  <si>
    <t>1339203927</t>
  </si>
  <si>
    <t>-1820009671</t>
  </si>
  <si>
    <t>-1147591141</t>
  </si>
  <si>
    <t>-466681996</t>
  </si>
  <si>
    <t>1726819785</t>
  </si>
  <si>
    <t>-889440367</t>
  </si>
  <si>
    <t>-2134992683</t>
  </si>
  <si>
    <t>-1552575485</t>
  </si>
  <si>
    <t>641859707</t>
  </si>
  <si>
    <t>-969627143</t>
  </si>
  <si>
    <t>-2016683503</t>
  </si>
  <si>
    <t>-865362551</t>
  </si>
  <si>
    <t>-640243544</t>
  </si>
  <si>
    <t>1371683814</t>
  </si>
  <si>
    <t>7590555200</t>
  </si>
  <si>
    <t>Montáž forma pro kabely TCEKPFLE, TCEKPFLEY, TCEKPFLEZE, TCEKPFLEZY svorkovice WAGO do 16 P 1,0</t>
  </si>
  <si>
    <t>-111843969</t>
  </si>
  <si>
    <t>1491629710</t>
  </si>
  <si>
    <t>1299069825</t>
  </si>
  <si>
    <t>828830128</t>
  </si>
  <si>
    <t>7590521539</t>
  </si>
  <si>
    <t>Venkovní vedení kabelová - metalické sítě Plněné, párované s ochr. vodičem TCEKPFLEY 16 P 1,0 D</t>
  </si>
  <si>
    <t>54475272</t>
  </si>
  <si>
    <t>7590521529</t>
  </si>
  <si>
    <t>Venkovní vedení kabelová - metalické sítě Plněné, párované s ochr. vodičem TCEKPFLEY 7 P 1,0 D</t>
  </si>
  <si>
    <t>-239971187</t>
  </si>
  <si>
    <t>7492501920</t>
  </si>
  <si>
    <t>Kabely, vodiče, šňůry Cu - nn Kabel silový 4 a 5-žílový Cu, plastová izolace CYKY 4J4 (4Bx4)</t>
  </si>
  <si>
    <t>1810068313</t>
  </si>
  <si>
    <t>7590525230</t>
  </si>
  <si>
    <t>Montáž kabelu návěstního volně uloženého s jádrem 1 mm Cu TCEKEZE, TCEKFE, TCEKPFLEY, TCEKPFLEZE do 7 P</t>
  </si>
  <si>
    <t>38186948</t>
  </si>
  <si>
    <t>7590525231</t>
  </si>
  <si>
    <t>Montáž kabelu návěstního volně uloženého s jádrem 1 mm Cu TCEKEZE, TCEKFE, TCEKPFLEY, TCEKPFLEZE do 16 P</t>
  </si>
  <si>
    <t>1559909896</t>
  </si>
  <si>
    <t>7590525055</t>
  </si>
  <si>
    <t>Příprava kabelového bubnu a uzavření konců kabelu do 100 žil</t>
  </si>
  <si>
    <t>-474423227</t>
  </si>
  <si>
    <t>7590525128</t>
  </si>
  <si>
    <t>Montáž kabelu metalického zatažení do chráničky přes 6 do 9 kg/m</t>
  </si>
  <si>
    <t>976307102</t>
  </si>
  <si>
    <t>7492554010</t>
  </si>
  <si>
    <t>Montáž kabelů 4- a 5-žílových Cu do 16 mm2</t>
  </si>
  <si>
    <t>-62215512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</si>
  <si>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</si>
  <si>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</si>
  <si>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1043053154</t>
  </si>
  <si>
    <t>7590525560</t>
  </si>
  <si>
    <t>Montáž smršťovací spojky Raychem bez pancíře na dvouplášťovém celoplastovém kabelu do 32 žil</t>
  </si>
  <si>
    <t>1101405084</t>
  </si>
  <si>
    <t>7598015185</t>
  </si>
  <si>
    <t>Jednosměrné měření kabelu místního</t>
  </si>
  <si>
    <t>-1199485445</t>
  </si>
  <si>
    <t>7593500595</t>
  </si>
  <si>
    <t>Trasy kabelového vedení Kabelové krycí desky a pásy Fólie výstražná modrá š. 20cm (HM0673909991020)</t>
  </si>
  <si>
    <t>-607358318</t>
  </si>
  <si>
    <t>7593505150</t>
  </si>
  <si>
    <t>Pokládka výstražné fólie do výkopu</t>
  </si>
  <si>
    <t>-1632827049</t>
  </si>
  <si>
    <t>574914171</t>
  </si>
  <si>
    <t>-1341056775</t>
  </si>
  <si>
    <t>63</t>
  </si>
  <si>
    <t>652729361</t>
  </si>
  <si>
    <t>64</t>
  </si>
  <si>
    <t>906510925</t>
  </si>
  <si>
    <t>65</t>
  </si>
  <si>
    <t>345309746</t>
  </si>
  <si>
    <t>P</t>
  </si>
  <si>
    <t>Poznámka k položce:_x000d_
Opětovné zprovoznění počítače náprav</t>
  </si>
  <si>
    <t>66</t>
  </si>
  <si>
    <t>7592827015</t>
  </si>
  <si>
    <t>Demontáž součástí výstražníku skříně výstražníku</t>
  </si>
  <si>
    <t>1524123616</t>
  </si>
  <si>
    <t>67</t>
  </si>
  <si>
    <t>7592817010</t>
  </si>
  <si>
    <t>Demontáž výstražníku</t>
  </si>
  <si>
    <t>-876268300</t>
  </si>
  <si>
    <t>68</t>
  </si>
  <si>
    <t>7592830702</t>
  </si>
  <si>
    <t>Součásti stojanu se závorou Velká betonová patka (betonový základ) - závora od 6 m do 10 m</t>
  </si>
  <si>
    <t>1608213648</t>
  </si>
  <si>
    <t>69</t>
  </si>
  <si>
    <t>7592835022</t>
  </si>
  <si>
    <t>Montáž součástí stojanu se závorou stojanu závory vysokého</t>
  </si>
  <si>
    <t>233617976</t>
  </si>
  <si>
    <t>70</t>
  </si>
  <si>
    <t>7592835036</t>
  </si>
  <si>
    <t>Montáž součástí stojanu se závorou břevna závorového nad 5,5 m s kontrolou celistvosti</t>
  </si>
  <si>
    <t>1306723528</t>
  </si>
  <si>
    <t>71</t>
  </si>
  <si>
    <t>7592835040</t>
  </si>
  <si>
    <t>Montáž součástí stojanu se závorou soupravy křídel s protizávažím</t>
  </si>
  <si>
    <t>-227047898</t>
  </si>
  <si>
    <t>72</t>
  </si>
  <si>
    <t>7592835045</t>
  </si>
  <si>
    <t>Montáž součástí stojanu se závorou protizávaží velkého</t>
  </si>
  <si>
    <t>307339772</t>
  </si>
  <si>
    <t>73</t>
  </si>
  <si>
    <t>7592815040</t>
  </si>
  <si>
    <t>Montáž plastového výstražníku AŽD 97 s 1 skříní a se závorou AŽD - 99</t>
  </si>
  <si>
    <t>33895002</t>
  </si>
  <si>
    <t>74</t>
  </si>
  <si>
    <t>7592825010</t>
  </si>
  <si>
    <t>Montáž součástí výstražníku nosiče výstražníku</t>
  </si>
  <si>
    <t>-664180156</t>
  </si>
  <si>
    <t>75</t>
  </si>
  <si>
    <t>7592825015</t>
  </si>
  <si>
    <t>Montáž součástí výstražníku skříně výstražníku</t>
  </si>
  <si>
    <t>1416952705</t>
  </si>
  <si>
    <t>76</t>
  </si>
  <si>
    <t>7592825095</t>
  </si>
  <si>
    <t>Montáž součástí výstražníku žárovky</t>
  </si>
  <si>
    <t>1801860621</t>
  </si>
  <si>
    <t>77</t>
  </si>
  <si>
    <t>7592825100</t>
  </si>
  <si>
    <t>Montáž součástí výstražníku sluneční clony</t>
  </si>
  <si>
    <t>571487009</t>
  </si>
  <si>
    <t>78</t>
  </si>
  <si>
    <t>7592825110</t>
  </si>
  <si>
    <t>Montáž kříže výstražného</t>
  </si>
  <si>
    <t>1093215459</t>
  </si>
  <si>
    <t>79</t>
  </si>
  <si>
    <t>7590155042</t>
  </si>
  <si>
    <t>Montáž pasivní ochrany pro omezení atmosférických vlivů u neelektrizovaných tratí pro návěstidla, výstražníky a přejezd</t>
  </si>
  <si>
    <t>486875570</t>
  </si>
  <si>
    <t>80</t>
  </si>
  <si>
    <t>7592815044</t>
  </si>
  <si>
    <t>Montáž plastového výstražníku AŽD 97 s jednou skříní</t>
  </si>
  <si>
    <t>-1185189192</t>
  </si>
  <si>
    <t>81</t>
  </si>
  <si>
    <t>7590725140</t>
  </si>
  <si>
    <t>Situování stožáru návěstidla nebo výstražníku přejezdového zařízení</t>
  </si>
  <si>
    <t>-1813453693</t>
  </si>
  <si>
    <t>82</t>
  </si>
  <si>
    <t>7592821100</t>
  </si>
  <si>
    <t>Součásti výstražníku Náhrada žárovky s výkonovými LED pro pozitivní signál PZS</t>
  </si>
  <si>
    <t>1153682881</t>
  </si>
  <si>
    <t>83</t>
  </si>
  <si>
    <t>7497302180</t>
  </si>
  <si>
    <t xml:space="preserve">Vodiče trakčního vedení  Přístupová lávka na stožár TV nebo zeď vč. zábradlí</t>
  </si>
  <si>
    <t>-335808737</t>
  </si>
  <si>
    <t>Poznámka k položce:_x000d_
Přístupová lávka k pohonu a světlům stojanu závor</t>
  </si>
  <si>
    <t>84</t>
  </si>
  <si>
    <t>7497351695</t>
  </si>
  <si>
    <t>Montáž ovládacích lávek s boční lávkou na stožár BP</t>
  </si>
  <si>
    <t>-578299468</t>
  </si>
  <si>
    <t>Poznámka k položce:_x000d_
Montáž lávky k pohonu závor</t>
  </si>
  <si>
    <t>85</t>
  </si>
  <si>
    <t>7590190150</t>
  </si>
  <si>
    <t>Ostatní Žebřík trojdílný univerzální 3x7 příček (HM0478850007607)</t>
  </si>
  <si>
    <t>1871101689</t>
  </si>
  <si>
    <t>86</t>
  </si>
  <si>
    <t>-1099182591</t>
  </si>
  <si>
    <t>87</t>
  </si>
  <si>
    <t>1706147777</t>
  </si>
  <si>
    <t>88</t>
  </si>
  <si>
    <t>-1743967043</t>
  </si>
  <si>
    <t>89</t>
  </si>
  <si>
    <t>-789331294</t>
  </si>
  <si>
    <t>90</t>
  </si>
  <si>
    <t>-311381074</t>
  </si>
  <si>
    <t>91</t>
  </si>
  <si>
    <t>-1583643860</t>
  </si>
  <si>
    <t>92</t>
  </si>
  <si>
    <t>7598095150</t>
  </si>
  <si>
    <t>Regulovaní a aktivování automatického přejezdového zařízení se závorami</t>
  </si>
  <si>
    <t>742183987</t>
  </si>
  <si>
    <t>93</t>
  </si>
  <si>
    <t>1178013018</t>
  </si>
  <si>
    <t>94</t>
  </si>
  <si>
    <t>-1233969635</t>
  </si>
  <si>
    <t>95</t>
  </si>
  <si>
    <t>7598095435</t>
  </si>
  <si>
    <t>Příprava ke komplexním zkouškám automatických přejezdových zabezpečovacích zařízení se závorami jednokolejné</t>
  </si>
  <si>
    <t>1905295133</t>
  </si>
  <si>
    <t>96</t>
  </si>
  <si>
    <t>7598095505</t>
  </si>
  <si>
    <t>Komplexní zkouška automatických přejezdových zabezpečovacích zařízení se závorami jednokolejné</t>
  </si>
  <si>
    <t>-1797085526</t>
  </si>
  <si>
    <t>97</t>
  </si>
  <si>
    <t>7598095560</t>
  </si>
  <si>
    <t>Vyhotovení protokolu UTZ pro PZZ se závorou jedna kolej</t>
  </si>
  <si>
    <t>1822749015</t>
  </si>
  <si>
    <t>98</t>
  </si>
  <si>
    <t>343892442</t>
  </si>
  <si>
    <t>99</t>
  </si>
  <si>
    <t>968304409</t>
  </si>
  <si>
    <t>100</t>
  </si>
  <si>
    <t>-1973731534</t>
  </si>
  <si>
    <t>01.3. - Oprava PZS P631 Radonice</t>
  </si>
  <si>
    <t>Radonice</t>
  </si>
  <si>
    <t>-2036230655</t>
  </si>
  <si>
    <t>-280387062</t>
  </si>
  <si>
    <t>-2082034147</t>
  </si>
  <si>
    <t>1636170250</t>
  </si>
  <si>
    <t>307100523</t>
  </si>
  <si>
    <t>1677223807</t>
  </si>
  <si>
    <t>2033171834</t>
  </si>
  <si>
    <t>-722744976</t>
  </si>
  <si>
    <t>-1655997390</t>
  </si>
  <si>
    <t>-613594404</t>
  </si>
  <si>
    <t>1464628632</t>
  </si>
  <si>
    <t>1844130972</t>
  </si>
  <si>
    <t>-1316216795</t>
  </si>
  <si>
    <t>-1628456335</t>
  </si>
  <si>
    <t>1507596855</t>
  </si>
  <si>
    <t>1439902233</t>
  </si>
  <si>
    <t>1697124275</t>
  </si>
  <si>
    <t>1789291154</t>
  </si>
  <si>
    <t>1040767276</t>
  </si>
  <si>
    <t>-1172904067</t>
  </si>
  <si>
    <t>1449812332</t>
  </si>
  <si>
    <t>-1301540196</t>
  </si>
  <si>
    <t>465621310</t>
  </si>
  <si>
    <t>-1750136631</t>
  </si>
  <si>
    <t>106034269</t>
  </si>
  <si>
    <t>408291649</t>
  </si>
  <si>
    <t>1279098662</t>
  </si>
  <si>
    <t>1060840373</t>
  </si>
  <si>
    <t>920611784</t>
  </si>
  <si>
    <t>1705409368</t>
  </si>
  <si>
    <t>939638224</t>
  </si>
  <si>
    <t>-316425159</t>
  </si>
  <si>
    <t>137228308</t>
  </si>
  <si>
    <t>469000798</t>
  </si>
  <si>
    <t>1328543764</t>
  </si>
  <si>
    <t>5839944</t>
  </si>
  <si>
    <t>-119394141</t>
  </si>
  <si>
    <t>464851931</t>
  </si>
  <si>
    <t>-1083620281</t>
  </si>
  <si>
    <t>-212649433</t>
  </si>
  <si>
    <t>-1136520654</t>
  </si>
  <si>
    <t>90655026</t>
  </si>
  <si>
    <t>-1855246194</t>
  </si>
  <si>
    <t>921256104</t>
  </si>
  <si>
    <t>-1057855818</t>
  </si>
  <si>
    <t>1688751872</t>
  </si>
  <si>
    <t>1144804919</t>
  </si>
  <si>
    <t>-436361055</t>
  </si>
  <si>
    <t>7590521514</t>
  </si>
  <si>
    <t>Venkovní vedení kabelová - metalické sítě Plněné, párované s ochr. vodičem TCEKPFLEY 3 P 1,0 D</t>
  </si>
  <si>
    <t>-655107402</t>
  </si>
  <si>
    <t>-1864519597</t>
  </si>
  <si>
    <t>-386631889</t>
  </si>
  <si>
    <t>-1494209667</t>
  </si>
  <si>
    <t>-633229457</t>
  </si>
  <si>
    <t>-1353290255</t>
  </si>
  <si>
    <t>-1803099428</t>
  </si>
  <si>
    <t>-669872791</t>
  </si>
  <si>
    <t>-1214783021</t>
  </si>
  <si>
    <t>-521476721</t>
  </si>
  <si>
    <t>1766385748</t>
  </si>
  <si>
    <t>1971633109</t>
  </si>
  <si>
    <t>-934466596</t>
  </si>
  <si>
    <t>1076991380</t>
  </si>
  <si>
    <t>2115193127</t>
  </si>
  <si>
    <t>1383174885</t>
  </si>
  <si>
    <t>7592827100</t>
  </si>
  <si>
    <t>Demontáž součástí výstražníku sluneční clony</t>
  </si>
  <si>
    <t>-1300181684</t>
  </si>
  <si>
    <t>868491290</t>
  </si>
  <si>
    <t>887530152</t>
  </si>
  <si>
    <t>-228109284</t>
  </si>
  <si>
    <t>2080014646</t>
  </si>
  <si>
    <t>-1355288154</t>
  </si>
  <si>
    <t>2080307833</t>
  </si>
  <si>
    <t>-555536421</t>
  </si>
  <si>
    <t>1452353767</t>
  </si>
  <si>
    <t>-2002543378</t>
  </si>
  <si>
    <t>-71669876</t>
  </si>
  <si>
    <t>1112004525</t>
  </si>
  <si>
    <t>1280258613</t>
  </si>
  <si>
    <t>646917952</t>
  </si>
  <si>
    <t>-1400668076</t>
  </si>
  <si>
    <t>2115268334</t>
  </si>
  <si>
    <t>-1919013268</t>
  </si>
  <si>
    <t>-1247431481</t>
  </si>
  <si>
    <t>-2037494326</t>
  </si>
  <si>
    <t>7592307030</t>
  </si>
  <si>
    <t>Demontáž transformátoru oddělovacího do 5 kVA</t>
  </si>
  <si>
    <t>843356465</t>
  </si>
  <si>
    <t>7494271010</t>
  </si>
  <si>
    <t>Demontáž rozvaděčů rozvodnice nn</t>
  </si>
  <si>
    <t>1667717003</t>
  </si>
  <si>
    <t>7593327100</t>
  </si>
  <si>
    <t>Demontáž pojistky zástrčkové pro zabezpečovací zařízení</t>
  </si>
  <si>
    <t>518875324</t>
  </si>
  <si>
    <t>7593327080</t>
  </si>
  <si>
    <t>Demontáž stavěcího odporu nebo kondenzátoru</t>
  </si>
  <si>
    <t>-1088130092</t>
  </si>
  <si>
    <t>7593325080</t>
  </si>
  <si>
    <t>Montáž stavěcího odporu nebo kondenzátoru</t>
  </si>
  <si>
    <t>-97264309</t>
  </si>
  <si>
    <t>7596915020</t>
  </si>
  <si>
    <t>Montáž telefonního objektu TO AŽD 68 na domek</t>
  </si>
  <si>
    <t>1475370179</t>
  </si>
  <si>
    <t>7499700170</t>
  </si>
  <si>
    <t xml:space="preserve">Konstrukční prvky trakčního vedení  Svorka se šroubem pro ukolejnění, např. F3/I/125</t>
  </si>
  <si>
    <t>-1951377428</t>
  </si>
  <si>
    <t>7491600260</t>
  </si>
  <si>
    <t>Uzemnění Vnější Tyč ZT 1,5t T-profil zemnící</t>
  </si>
  <si>
    <t>-673946518</t>
  </si>
  <si>
    <t>7491600520</t>
  </si>
  <si>
    <t>Uzemnění Hromosvodné vedení Drát uzem. FeZn pozink. pr.10</t>
  </si>
  <si>
    <t>kg</t>
  </si>
  <si>
    <t>1092985309</t>
  </si>
  <si>
    <t>-507874808</t>
  </si>
  <si>
    <t>-86106182</t>
  </si>
  <si>
    <t>197773730</t>
  </si>
  <si>
    <t>-1326126370</t>
  </si>
  <si>
    <t>-336345317</t>
  </si>
  <si>
    <t>1985272744</t>
  </si>
  <si>
    <t>-468986070</t>
  </si>
  <si>
    <t>-517550257</t>
  </si>
  <si>
    <t>101</t>
  </si>
  <si>
    <t>-621033429</t>
  </si>
  <si>
    <t>102</t>
  </si>
  <si>
    <t>1247450949</t>
  </si>
  <si>
    <t>103</t>
  </si>
  <si>
    <t>-1172803146</t>
  </si>
  <si>
    <t>01.4. - Zemní práce a oprava reléových domků</t>
  </si>
  <si>
    <t>460010021</t>
  </si>
  <si>
    <t>Vytyčení trasy vedení podzemního v obvodu železniční stanice</t>
  </si>
  <si>
    <t>km</t>
  </si>
  <si>
    <t>1128459725</t>
  </si>
  <si>
    <t>460030011</t>
  </si>
  <si>
    <t>Sejmutí drnu při elektromontážích jakékoliv tloušťky</t>
  </si>
  <si>
    <t>m2</t>
  </si>
  <si>
    <t>-1446324887</t>
  </si>
  <si>
    <t>132251103</t>
  </si>
  <si>
    <t>Hloubení rýh nezapažených š do 800 mm v hornině třídy těžitelnosti I skupiny 3 objem do 100 m3 strojně</t>
  </si>
  <si>
    <t>m3</t>
  </si>
  <si>
    <t>-1376695487</t>
  </si>
  <si>
    <t>131351100</t>
  </si>
  <si>
    <t>Hloubení jam nezapažených v hornině třídy těžitelnosti II skupiny 4 objem do 20 m3 strojně</t>
  </si>
  <si>
    <t>-1508877702</t>
  </si>
  <si>
    <t>132312122</t>
  </si>
  <si>
    <t>Hloubení zapažených rýh šířky do 800 mm v nesoudržných horninách třídy těžitelnosti II skupiny 4 ručně</t>
  </si>
  <si>
    <t>237094122</t>
  </si>
  <si>
    <t>460431183</t>
  </si>
  <si>
    <t>Zásyp kabelových rýh ručně se zhutněním š 35 cm hl 80 cm z horniny tř II skupiny 4</t>
  </si>
  <si>
    <t>-1451285822</t>
  </si>
  <si>
    <t>460631214</t>
  </si>
  <si>
    <t>Řízené horizontální vrtání při elektromontážích v hornině tř. těžitelnosti I a II skupiny 1 až 4 vnějšího průměru přes 140 do 180 mm</t>
  </si>
  <si>
    <t>-1144190090</t>
  </si>
  <si>
    <t>28610006</t>
  </si>
  <si>
    <t>trubka tlaková hrdlovaná vodovodní PVC dl 6m DN 200</t>
  </si>
  <si>
    <t>-628274091</t>
  </si>
  <si>
    <t>HZS2131</t>
  </si>
  <si>
    <t>Hodinová zúčtovací sazba zámečník</t>
  </si>
  <si>
    <t>1044126863</t>
  </si>
  <si>
    <t>112101101</t>
  </si>
  <si>
    <t>Odstranění stromů listnatých průměru kmene přes 100 do 300 mm</t>
  </si>
  <si>
    <t>1733731556</t>
  </si>
  <si>
    <t>111211231</t>
  </si>
  <si>
    <t>Snesení listnatého klestu D do 30 cm ve svahu do 1:3</t>
  </si>
  <si>
    <t>1143188484</t>
  </si>
  <si>
    <t>162201411</t>
  </si>
  <si>
    <t>Vodorovné přemístění kmenů stromů listnatých do 1 km D kmene přes 100 do 300 mm</t>
  </si>
  <si>
    <t>-1562921155</t>
  </si>
  <si>
    <t>741371102</t>
  </si>
  <si>
    <t>Montáž svítidlo zářivkové průmyslové stropní přisazené 1 zdroj s krytem</t>
  </si>
  <si>
    <t>1636458811</t>
  </si>
  <si>
    <t>HZS2231</t>
  </si>
  <si>
    <t>Hodinová zúčtovací sazba elektrikář</t>
  </si>
  <si>
    <t>1533162054</t>
  </si>
  <si>
    <t>34833110</t>
  </si>
  <si>
    <t>svítidlo zářivkové průmyslové prachotěsné IP66, čirý akrylát, elektronický předřadník, 2x35W, délka 1572mm</t>
  </si>
  <si>
    <t>934152469</t>
  </si>
  <si>
    <t>24621533</t>
  </si>
  <si>
    <t>hmota nátěrová syntetická samozákladující na kovy</t>
  </si>
  <si>
    <t>-996602832</t>
  </si>
  <si>
    <t>Poznámka k položce:_x000d_
Vydatnost: 4,5 m2/1 litr</t>
  </si>
  <si>
    <t>783417103</t>
  </si>
  <si>
    <t>Krycí jednonásobný syntetický samozákladující nátěr klempířských konstrukcí</t>
  </si>
  <si>
    <t>312187678</t>
  </si>
  <si>
    <t>783401303</t>
  </si>
  <si>
    <t>Bezoplachové odrezivění klempířských konstrukcí před provedením nátěru</t>
  </si>
  <si>
    <t>1340313392</t>
  </si>
  <si>
    <t>HZS2311</t>
  </si>
  <si>
    <t>Hodinová zúčtovací sazba malíř, natěrač, lakýrník</t>
  </si>
  <si>
    <t>213353049</t>
  </si>
  <si>
    <t>13838727</t>
  </si>
  <si>
    <t>plech vlnitý Pz tl 0,80mm tabule</t>
  </si>
  <si>
    <t>t</t>
  </si>
  <si>
    <t>-902994138</t>
  </si>
  <si>
    <t>Poznámka k položce:_x000d_
Hmotnost: 13 kg/kus</t>
  </si>
  <si>
    <t>13814211</t>
  </si>
  <si>
    <t>plech hladký Pz jakost EN 10143 tl 2mm tabule</t>
  </si>
  <si>
    <t>1245115404</t>
  </si>
  <si>
    <t>Poznámka k položce:_x000d_
Hmotnost: 16 kg/m2</t>
  </si>
  <si>
    <t>HZS2151</t>
  </si>
  <si>
    <t>Hodinová zúčtovací sazba klempíř</t>
  </si>
  <si>
    <t>2101911536</t>
  </si>
  <si>
    <t>767640113</t>
  </si>
  <si>
    <t>Montáž dveří ocelových nebo hliníkových vchodových jednokřídlových s pevným bočním dílem</t>
  </si>
  <si>
    <t>696070660</t>
  </si>
  <si>
    <t>767641800</t>
  </si>
  <si>
    <t>Demontáž zárubní dveří odřezáním plochy do 2,5 m2</t>
  </si>
  <si>
    <t>-836855396</t>
  </si>
  <si>
    <t>55341155</t>
  </si>
  <si>
    <t>dveře jednokřídlé ocelové vchodové 800x1970mm</t>
  </si>
  <si>
    <t>-729197570</t>
  </si>
  <si>
    <t>Poznámka k položce:_x000d_
rám/zárubeň, kování a zámek v ceně</t>
  </si>
  <si>
    <t>54914632</t>
  </si>
  <si>
    <t>kování bezpečnostní klika/klika RC3</t>
  </si>
  <si>
    <t>951337866</t>
  </si>
  <si>
    <t>61182251</t>
  </si>
  <si>
    <t>zárubeň jednokřídlá smrková rámová tl stěny 75mm rozměru 800/1970mm</t>
  </si>
  <si>
    <t>-764308140</t>
  </si>
  <si>
    <t>59021130</t>
  </si>
  <si>
    <t>konstrukce opěrných zdí vyztužená tuhými geomřížemi líc z betonových tvarovek v do 2m</t>
  </si>
  <si>
    <t>-165739620</t>
  </si>
  <si>
    <t>Poznámka k položce:_x000d_
sada zahrnuje: betonové tvarovky, spojovací prvky (kolíčky, trubičky) a tuhé (monolitické) geomříže</t>
  </si>
  <si>
    <t>58931966</t>
  </si>
  <si>
    <t>beton C 8/10 kamenivo frakce 0/16</t>
  </si>
  <si>
    <t>-130895695</t>
  </si>
  <si>
    <t>938902205</t>
  </si>
  <si>
    <t>Čištění příkopů ručně š dna přes 400 mm objem nánosu přes 0,15 do 0,30 m3/m</t>
  </si>
  <si>
    <t>-616601910</t>
  </si>
  <si>
    <t>59515001</t>
  </si>
  <si>
    <t>tvárnice ztraceného bednění betonová dělená pro zdivo tl 400mm</t>
  </si>
  <si>
    <t>1426909353</t>
  </si>
  <si>
    <t>59227034</t>
  </si>
  <si>
    <t>deska betonová meliorační 500x500x100mm</t>
  </si>
  <si>
    <t>-1657103887</t>
  </si>
  <si>
    <t>42972835</t>
  </si>
  <si>
    <t>mřížka větrací kruhová nerezová se síťkou D 100mm</t>
  </si>
  <si>
    <t>-762449880</t>
  </si>
  <si>
    <t>42914126</t>
  </si>
  <si>
    <t>ventilátor axiální stěnový skříň z plastu s tahovým vypínačem průtok 95m3/h D 100mm 13W IP44</t>
  </si>
  <si>
    <t>2026953753</t>
  </si>
  <si>
    <t>42922020</t>
  </si>
  <si>
    <t>filtr kazetový pro kruhové potrubí Pz D 100mm</t>
  </si>
  <si>
    <t>108763845</t>
  </si>
  <si>
    <t>622142001</t>
  </si>
  <si>
    <t>Potažení vnějších stěn sklovláknitým pletivem vtlačeným do tenkovrstvé hmoty</t>
  </si>
  <si>
    <t>-54238387</t>
  </si>
  <si>
    <t>622143003</t>
  </si>
  <si>
    <t>Montáž omítkových plastových nebo pozinkovaných rohových profilů s tkaninou</t>
  </si>
  <si>
    <t>-1465310</t>
  </si>
  <si>
    <t>VV</t>
  </si>
  <si>
    <t>"rohy"3,0*4</t>
  </si>
  <si>
    <t>"dveře" 2,0+1,0+2,0</t>
  </si>
  <si>
    <t>Součet</t>
  </si>
  <si>
    <t>55343026</t>
  </si>
  <si>
    <t>profil rohový Pz+PVC pro vnější omítky tl 15mm</t>
  </si>
  <si>
    <t>115838104</t>
  </si>
  <si>
    <t>17*1,05 "Přepočtené koeficientem množství</t>
  </si>
  <si>
    <t>622311141</t>
  </si>
  <si>
    <t>Vápenná omítka štuková dvouvrstvá vnějších stěn nanášená ručně</t>
  </si>
  <si>
    <t>1091491758</t>
  </si>
  <si>
    <t>"stěny" (2*(5,0+4,0))*3</t>
  </si>
  <si>
    <t>"dveře" -0,9*2,0</t>
  </si>
  <si>
    <t>"ostění" 2*(2,0*0,15)+(0,9*0,15)</t>
  </si>
  <si>
    <t>629991001</t>
  </si>
  <si>
    <t>Zakrytí podélných ploch fólií volně položenou</t>
  </si>
  <si>
    <t>-330334437</t>
  </si>
  <si>
    <t>"fólie okolo objektu" (2*(5,0+1,0+1,0)*1,0)+(2*4,0*1,0)</t>
  </si>
  <si>
    <t>629991011</t>
  </si>
  <si>
    <t>Zakrytí výplní otvorů a svislých ploch fólií přilepenou lepící páskou</t>
  </si>
  <si>
    <t>-346315139</t>
  </si>
  <si>
    <t>"dveře" 2,0*0,9</t>
  </si>
  <si>
    <t>998018001</t>
  </si>
  <si>
    <t>Přesun hmot ruční pro budovy v do 6 m</t>
  </si>
  <si>
    <t>2044362020</t>
  </si>
  <si>
    <t>783823135</t>
  </si>
  <si>
    <t>Penetrační silikonový nátěr hladkých, tenkovrstvých zrnitých nebo štukových omítek</t>
  </si>
  <si>
    <t>306611696</t>
  </si>
  <si>
    <t>783827425</t>
  </si>
  <si>
    <t>Krycí dvojnásobný silikonový nátěr omítek stupně členitosti 1 a 2</t>
  </si>
  <si>
    <t>935134556</t>
  </si>
  <si>
    <t>HZS4222</t>
  </si>
  <si>
    <t>Hodinová zúčtovací sazba geodet specialista</t>
  </si>
  <si>
    <t>-2056483313</t>
  </si>
  <si>
    <t>01.5. - Náklady na dopravu</t>
  </si>
  <si>
    <t>9901000600</t>
  </si>
  <si>
    <t>Doprava obousměrná mechanizací o nosnosti do 3,5 t elektrosoučástek, montážního materiálu, kameniva, písku, dlažebních kostek, suti, atd. do 80 km</t>
  </si>
  <si>
    <t>512</t>
  </si>
  <si>
    <t>-1781184958</t>
  </si>
  <si>
    <t>Poznámka k položce:_x000d_
Měrnou jednotkou je kus stroje.</t>
  </si>
  <si>
    <t>9902200600</t>
  </si>
  <si>
    <t>Doprava obousměrná mechanizací o nosnosti přes 3,5 t objemnějšího kusového materiálu (prefabrikátů, stožárů, výhybek, rozvaděčů, vybouraných hmot atd.) do 80 km</t>
  </si>
  <si>
    <t>374435456</t>
  </si>
  <si>
    <t>Poznámka k položce:_x000d_
Měrnou jednotkou je t přepravovaného materiálu.</t>
  </si>
  <si>
    <t>9902900100</t>
  </si>
  <si>
    <t>Naložení sypanin, drobného kusového materiálu, suti</t>
  </si>
  <si>
    <t>-1889510217</t>
  </si>
  <si>
    <t>9902900200</t>
  </si>
  <si>
    <t>Naložení objemnějšího kusového materiálu, vybouraných hmot</t>
  </si>
  <si>
    <t>-1419376615</t>
  </si>
  <si>
    <t>9903100100</t>
  </si>
  <si>
    <t>Přeprava mechanizace na místo prováděných prací o hmotnosti do 12 t přes 50 do 100 km</t>
  </si>
  <si>
    <t>1833253755</t>
  </si>
  <si>
    <t>01.6. - Materiál zadavatele - NEOCEŇOVAT!</t>
  </si>
  <si>
    <t>7592830578</t>
  </si>
  <si>
    <t>Součásti stojanu se závorou Nosič výstražníku SUP (CV708455020)</t>
  </si>
  <si>
    <t>-1571591255</t>
  </si>
  <si>
    <t>7592810030</t>
  </si>
  <si>
    <t>Výstražníky Výstražník V3 (CV708289004)</t>
  </si>
  <si>
    <t>1279253905</t>
  </si>
  <si>
    <t>7592820110</t>
  </si>
  <si>
    <t>Součásti výstražníku Nosič kříže (CV708405063)</t>
  </si>
  <si>
    <t>534273983</t>
  </si>
  <si>
    <t>7592820010</t>
  </si>
  <si>
    <t>Součásti výstražníku Stožár výstražníku SVN (CV708275020)</t>
  </si>
  <si>
    <t>-1693579714</t>
  </si>
  <si>
    <t>7592820350</t>
  </si>
  <si>
    <t>Součásti výstražníku Stupačka (velká) (CV708275050)</t>
  </si>
  <si>
    <t>1067813279</t>
  </si>
  <si>
    <t>7592830570</t>
  </si>
  <si>
    <t>Součásti stojanu se závorou Závora PZA 100 (Al odlitek) (CV708459003)</t>
  </si>
  <si>
    <t>1932977498</t>
  </si>
  <si>
    <t>7592830627</t>
  </si>
  <si>
    <t>Součásti stojanu se závorou Křídla s protizávažím velkým N (CV708455523)</t>
  </si>
  <si>
    <t>-571694612</t>
  </si>
  <si>
    <t>7592830864</t>
  </si>
  <si>
    <t>Součásti stojanu se závorou Sestava unašeče pro skládaná křídla (CV708455593)</t>
  </si>
  <si>
    <t>1645790719</t>
  </si>
  <si>
    <t>7592830810</t>
  </si>
  <si>
    <t>Součásti stojanu se závorou Břevno kompozitní úplné EKC 7,0 m (CV708485022)</t>
  </si>
  <si>
    <t>888722199</t>
  </si>
  <si>
    <t>7590720515</t>
  </si>
  <si>
    <t>Součásti světelných návěstidel Žárovka SIG 1820 12V 20/20W, dvouvláknová (HM0347260050001)</t>
  </si>
  <si>
    <t>-1444576904</t>
  </si>
  <si>
    <t>7592820120</t>
  </si>
  <si>
    <t>Součásti výstražníku Kříž výstr.jednokol.kompl.refl A32a bez zvýraznění (CV002639003)</t>
  </si>
  <si>
    <t>-1331052052</t>
  </si>
  <si>
    <t>7592830586</t>
  </si>
  <si>
    <t>Součásti stojanu se závorou Klíč tlumiče (CV708455029)</t>
  </si>
  <si>
    <t>-1167047584</t>
  </si>
  <si>
    <t>7592820201</t>
  </si>
  <si>
    <t>Součásti výstražníku Kříž výstr. jednokol. kompl. refl. A32a bez zvýraznění (HM0404229200107) od r. 2020</t>
  </si>
  <si>
    <t>1547523805</t>
  </si>
  <si>
    <t>02 - Vedlejší a ostatní náklady</t>
  </si>
  <si>
    <t>02.2. - Vedlejší a ostatní náklady</t>
  </si>
  <si>
    <t>VRN - Vedlejší rozpočtové náklady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</si>
  <si>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</si>
  <si>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</si>
  <si>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</si>
  <si>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</si>
  <si>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</si>
  <si>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-224490104</t>
  </si>
  <si>
    <t>Poznámka k položce:_x000d_
ZRN</t>
  </si>
  <si>
    <t>023131011</t>
  </si>
  <si>
    <t>Projektové práce Dokumentace skutečného provedení zabezpečovacích, sdělovacích, elektrických zařízení</t>
  </si>
  <si>
    <t>-660474674</t>
  </si>
  <si>
    <t>Poznámka k položce:_x000d_
dotčené práce</t>
  </si>
  <si>
    <t>024101401</t>
  </si>
  <si>
    <t>Inženýrská činnost koordinační a kompletační činnost</t>
  </si>
  <si>
    <t>116144208</t>
  </si>
  <si>
    <t>023121011</t>
  </si>
  <si>
    <t>Projektové práce Projektová dokumentace - přípravné práce Zjednodušený projekt opravy zabezpečovacích, sdělovacích, elektrických zařízení</t>
  </si>
  <si>
    <t>1982468681</t>
  </si>
  <si>
    <t>Poznámka k položce:_x000d_
Zpracování situačních schémat a tabulek přejezdů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</si>
  <si>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</si>
  <si>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</si>
  <si>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-1127116802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</si>
</sst>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0" fontId="21" fillId="0" borderId="21" xfId="0" applyFont="1" applyBorder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0" fontId="9" fillId="0" borderId="15" xfId="0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23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Oprava přejezdu P706 v km 20,905,  P816 v km 20,167, P631 v km 162,610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obvod SSZT Plzeň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2. 3. 2023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ROUND(AG95+AG102,2)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ROUND(AS95+AS102,2)</f>
        <v>0</v>
      </c>
      <c r="AT94" s="112">
        <f>ROUND(SUM(AV94:AW94),2)</f>
        <v>0</v>
      </c>
      <c r="AU94" s="113">
        <f>ROUND(AU95+AU102,5)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ROUND(AZ95+AZ102,2)</f>
        <v>0</v>
      </c>
      <c r="BA94" s="112">
        <f>ROUND(BA95+BA102,2)</f>
        <v>0</v>
      </c>
      <c r="BB94" s="112">
        <f>ROUND(BB95+BB102,2)</f>
        <v>0</v>
      </c>
      <c r="BC94" s="112">
        <f>ROUND(BC95+BC102,2)</f>
        <v>0</v>
      </c>
      <c r="BD94" s="114">
        <f>ROUND(BD95+BD102,2)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7"/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ROUND(SUM(AG96:AG101),2)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82</v>
      </c>
      <c r="AR95" s="124"/>
      <c r="AS95" s="125">
        <f>ROUND(SUM(AS96:AS101),2)</f>
        <v>0</v>
      </c>
      <c r="AT95" s="126">
        <f>ROUND(SUM(AV95:AW95),2)</f>
        <v>0</v>
      </c>
      <c r="AU95" s="127">
        <f>ROUND(SUM(AU96:AU101),5)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ROUND(SUM(AZ96:AZ101),2)</f>
        <v>0</v>
      </c>
      <c r="BA95" s="126">
        <f>ROUND(SUM(BA96:BA101),2)</f>
        <v>0</v>
      </c>
      <c r="BB95" s="126">
        <f>ROUND(SUM(BB96:BB101),2)</f>
        <v>0</v>
      </c>
      <c r="BC95" s="126">
        <f>ROUND(SUM(BC96:BC101),2)</f>
        <v>0</v>
      </c>
      <c r="BD95" s="128">
        <f>ROUND(SUM(BD96:BD101),2)</f>
        <v>0</v>
      </c>
      <c r="BE95" s="7"/>
      <c r="BS95" s="129" t="s">
        <v>75</v>
      </c>
      <c r="BT95" s="129" t="s">
        <v>83</v>
      </c>
      <c r="BU95" s="129" t="s">
        <v>77</v>
      </c>
      <c r="BV95" s="129" t="s">
        <v>78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 s="4" customFormat="1" ht="16.5" customHeight="1">
      <c r="A96" s="130" t="s">
        <v>86</v>
      </c>
      <c r="B96" s="68"/>
      <c r="C96" s="131"/>
      <c r="D96" s="131"/>
      <c r="E96" s="132" t="s">
        <v>87</v>
      </c>
      <c r="F96" s="132"/>
      <c r="G96" s="132"/>
      <c r="H96" s="132"/>
      <c r="I96" s="132"/>
      <c r="J96" s="131"/>
      <c r="K96" s="132" t="s">
        <v>88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'01.1. - Oprava PZS P706 P...'!J32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89</v>
      </c>
      <c r="AR96" s="70"/>
      <c r="AS96" s="135">
        <v>0</v>
      </c>
      <c r="AT96" s="136">
        <f>ROUND(SUM(AV96:AW96),2)</f>
        <v>0</v>
      </c>
      <c r="AU96" s="137">
        <f>'01.1. - Oprava PZS P706 P...'!P120</f>
        <v>0</v>
      </c>
      <c r="AV96" s="136">
        <f>'01.1. - Oprava PZS P706 P...'!J35</f>
        <v>0</v>
      </c>
      <c r="AW96" s="136">
        <f>'01.1. - Oprava PZS P706 P...'!J36</f>
        <v>0</v>
      </c>
      <c r="AX96" s="136">
        <f>'01.1. - Oprava PZS P706 P...'!J37</f>
        <v>0</v>
      </c>
      <c r="AY96" s="136">
        <f>'01.1. - Oprava PZS P706 P...'!J38</f>
        <v>0</v>
      </c>
      <c r="AZ96" s="136">
        <f>'01.1. - Oprava PZS P706 P...'!F35</f>
        <v>0</v>
      </c>
      <c r="BA96" s="136">
        <f>'01.1. - Oprava PZS P706 P...'!F36</f>
        <v>0</v>
      </c>
      <c r="BB96" s="136">
        <f>'01.1. - Oprava PZS P706 P...'!F37</f>
        <v>0</v>
      </c>
      <c r="BC96" s="136">
        <f>'01.1. - Oprava PZS P706 P...'!F38</f>
        <v>0</v>
      </c>
      <c r="BD96" s="138">
        <f>'01.1. - Oprava PZS P706 P...'!F39</f>
        <v>0</v>
      </c>
      <c r="BE96" s="4"/>
      <c r="BT96" s="139" t="s">
        <v>85</v>
      </c>
      <c r="BV96" s="139" t="s">
        <v>78</v>
      </c>
      <c r="BW96" s="139" t="s">
        <v>90</v>
      </c>
      <c r="BX96" s="139" t="s">
        <v>84</v>
      </c>
      <c r="CL96" s="139" t="s">
        <v>1</v>
      </c>
    </row>
    <row r="97" s="4" customFormat="1" ht="16.5" customHeight="1">
      <c r="A97" s="130" t="s">
        <v>86</v>
      </c>
      <c r="B97" s="68"/>
      <c r="C97" s="131"/>
      <c r="D97" s="131"/>
      <c r="E97" s="132" t="s">
        <v>91</v>
      </c>
      <c r="F97" s="132"/>
      <c r="G97" s="132"/>
      <c r="H97" s="132"/>
      <c r="I97" s="132"/>
      <c r="J97" s="131"/>
      <c r="K97" s="132" t="s">
        <v>92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'01.2. - Oprava PZS P816 K...'!J32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89</v>
      </c>
      <c r="AR97" s="70"/>
      <c r="AS97" s="135">
        <v>0</v>
      </c>
      <c r="AT97" s="136">
        <f>ROUND(SUM(AV97:AW97),2)</f>
        <v>0</v>
      </c>
      <c r="AU97" s="137">
        <f>'01.2. - Oprava PZS P816 K...'!P120</f>
        <v>0</v>
      </c>
      <c r="AV97" s="136">
        <f>'01.2. - Oprava PZS P816 K...'!J35</f>
        <v>0</v>
      </c>
      <c r="AW97" s="136">
        <f>'01.2. - Oprava PZS P816 K...'!J36</f>
        <v>0</v>
      </c>
      <c r="AX97" s="136">
        <f>'01.2. - Oprava PZS P816 K...'!J37</f>
        <v>0</v>
      </c>
      <c r="AY97" s="136">
        <f>'01.2. - Oprava PZS P816 K...'!J38</f>
        <v>0</v>
      </c>
      <c r="AZ97" s="136">
        <f>'01.2. - Oprava PZS P816 K...'!F35</f>
        <v>0</v>
      </c>
      <c r="BA97" s="136">
        <f>'01.2. - Oprava PZS P816 K...'!F36</f>
        <v>0</v>
      </c>
      <c r="BB97" s="136">
        <f>'01.2. - Oprava PZS P816 K...'!F37</f>
        <v>0</v>
      </c>
      <c r="BC97" s="136">
        <f>'01.2. - Oprava PZS P816 K...'!F38</f>
        <v>0</v>
      </c>
      <c r="BD97" s="138">
        <f>'01.2. - Oprava PZS P816 K...'!F39</f>
        <v>0</v>
      </c>
      <c r="BE97" s="4"/>
      <c r="BT97" s="139" t="s">
        <v>85</v>
      </c>
      <c r="BV97" s="139" t="s">
        <v>78</v>
      </c>
      <c r="BW97" s="139" t="s">
        <v>93</v>
      </c>
      <c r="BX97" s="139" t="s">
        <v>84</v>
      </c>
      <c r="CL97" s="139" t="s">
        <v>1</v>
      </c>
    </row>
    <row r="98" s="4" customFormat="1" ht="16.5" customHeight="1">
      <c r="A98" s="130" t="s">
        <v>86</v>
      </c>
      <c r="B98" s="68"/>
      <c r="C98" s="131"/>
      <c r="D98" s="131"/>
      <c r="E98" s="132" t="s">
        <v>94</v>
      </c>
      <c r="F98" s="132"/>
      <c r="G98" s="132"/>
      <c r="H98" s="132"/>
      <c r="I98" s="132"/>
      <c r="J98" s="131"/>
      <c r="K98" s="132" t="s">
        <v>95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'01.3. - Oprava PZS P631 R...'!J32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89</v>
      </c>
      <c r="AR98" s="70"/>
      <c r="AS98" s="135">
        <v>0</v>
      </c>
      <c r="AT98" s="136">
        <f>ROUND(SUM(AV98:AW98),2)</f>
        <v>0</v>
      </c>
      <c r="AU98" s="137">
        <f>'01.3. - Oprava PZS P631 R...'!P120</f>
        <v>0</v>
      </c>
      <c r="AV98" s="136">
        <f>'01.3. - Oprava PZS P631 R...'!J35</f>
        <v>0</v>
      </c>
      <c r="AW98" s="136">
        <f>'01.3. - Oprava PZS P631 R...'!J36</f>
        <v>0</v>
      </c>
      <c r="AX98" s="136">
        <f>'01.3. - Oprava PZS P631 R...'!J37</f>
        <v>0</v>
      </c>
      <c r="AY98" s="136">
        <f>'01.3. - Oprava PZS P631 R...'!J38</f>
        <v>0</v>
      </c>
      <c r="AZ98" s="136">
        <f>'01.3. - Oprava PZS P631 R...'!F35</f>
        <v>0</v>
      </c>
      <c r="BA98" s="136">
        <f>'01.3. - Oprava PZS P631 R...'!F36</f>
        <v>0</v>
      </c>
      <c r="BB98" s="136">
        <f>'01.3. - Oprava PZS P631 R...'!F37</f>
        <v>0</v>
      </c>
      <c r="BC98" s="136">
        <f>'01.3. - Oprava PZS P631 R...'!F38</f>
        <v>0</v>
      </c>
      <c r="BD98" s="138">
        <f>'01.3. - Oprava PZS P631 R...'!F39</f>
        <v>0</v>
      </c>
      <c r="BE98" s="4"/>
      <c r="BT98" s="139" t="s">
        <v>85</v>
      </c>
      <c r="BV98" s="139" t="s">
        <v>78</v>
      </c>
      <c r="BW98" s="139" t="s">
        <v>96</v>
      </c>
      <c r="BX98" s="139" t="s">
        <v>84</v>
      </c>
      <c r="CL98" s="139" t="s">
        <v>1</v>
      </c>
    </row>
    <row r="99" s="4" customFormat="1" ht="16.5" customHeight="1">
      <c r="A99" s="130" t="s">
        <v>86</v>
      </c>
      <c r="B99" s="68"/>
      <c r="C99" s="131"/>
      <c r="D99" s="131"/>
      <c r="E99" s="132" t="s">
        <v>97</v>
      </c>
      <c r="F99" s="132"/>
      <c r="G99" s="132"/>
      <c r="H99" s="132"/>
      <c r="I99" s="132"/>
      <c r="J99" s="131"/>
      <c r="K99" s="132" t="s">
        <v>98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'01.4. - Zemní práce a opr...'!J32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89</v>
      </c>
      <c r="AR99" s="70"/>
      <c r="AS99" s="135">
        <v>0</v>
      </c>
      <c r="AT99" s="136">
        <f>ROUND(SUM(AV99:AW99),2)</f>
        <v>0</v>
      </c>
      <c r="AU99" s="137">
        <f>'01.4. - Zemní práce a opr...'!P120</f>
        <v>0</v>
      </c>
      <c r="AV99" s="136">
        <f>'01.4. - Zemní práce a opr...'!J35</f>
        <v>0</v>
      </c>
      <c r="AW99" s="136">
        <f>'01.4. - Zemní práce a opr...'!J36</f>
        <v>0</v>
      </c>
      <c r="AX99" s="136">
        <f>'01.4. - Zemní práce a opr...'!J37</f>
        <v>0</v>
      </c>
      <c r="AY99" s="136">
        <f>'01.4. - Zemní práce a opr...'!J38</f>
        <v>0</v>
      </c>
      <c r="AZ99" s="136">
        <f>'01.4. - Zemní práce a opr...'!F35</f>
        <v>0</v>
      </c>
      <c r="BA99" s="136">
        <f>'01.4. - Zemní práce a opr...'!F36</f>
        <v>0</v>
      </c>
      <c r="BB99" s="136">
        <f>'01.4. - Zemní práce a opr...'!F37</f>
        <v>0</v>
      </c>
      <c r="BC99" s="136">
        <f>'01.4. - Zemní práce a opr...'!F38</f>
        <v>0</v>
      </c>
      <c r="BD99" s="138">
        <f>'01.4. - Zemní práce a opr...'!F39</f>
        <v>0</v>
      </c>
      <c r="BE99" s="4"/>
      <c r="BT99" s="139" t="s">
        <v>85</v>
      </c>
      <c r="BV99" s="139" t="s">
        <v>78</v>
      </c>
      <c r="BW99" s="139" t="s">
        <v>99</v>
      </c>
      <c r="BX99" s="139" t="s">
        <v>84</v>
      </c>
      <c r="CL99" s="139" t="s">
        <v>1</v>
      </c>
    </row>
    <row r="100" s="4" customFormat="1" ht="16.5" customHeight="1">
      <c r="A100" s="130" t="s">
        <v>86</v>
      </c>
      <c r="B100" s="68"/>
      <c r="C100" s="131"/>
      <c r="D100" s="131"/>
      <c r="E100" s="132" t="s">
        <v>100</v>
      </c>
      <c r="F100" s="132"/>
      <c r="G100" s="132"/>
      <c r="H100" s="132"/>
      <c r="I100" s="132"/>
      <c r="J100" s="131"/>
      <c r="K100" s="132" t="s">
        <v>101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'01.5. - Náklady na dopravu'!J32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89</v>
      </c>
      <c r="AR100" s="70"/>
      <c r="AS100" s="135">
        <v>0</v>
      </c>
      <c r="AT100" s="136">
        <f>ROUND(SUM(AV100:AW100),2)</f>
        <v>0</v>
      </c>
      <c r="AU100" s="137">
        <f>'01.5. - Náklady na dopravu'!P120</f>
        <v>0</v>
      </c>
      <c r="AV100" s="136">
        <f>'01.5. - Náklady na dopravu'!J35</f>
        <v>0</v>
      </c>
      <c r="AW100" s="136">
        <f>'01.5. - Náklady na dopravu'!J36</f>
        <v>0</v>
      </c>
      <c r="AX100" s="136">
        <f>'01.5. - Náklady na dopravu'!J37</f>
        <v>0</v>
      </c>
      <c r="AY100" s="136">
        <f>'01.5. - Náklady na dopravu'!J38</f>
        <v>0</v>
      </c>
      <c r="AZ100" s="136">
        <f>'01.5. - Náklady na dopravu'!F35</f>
        <v>0</v>
      </c>
      <c r="BA100" s="136">
        <f>'01.5. - Náklady na dopravu'!F36</f>
        <v>0</v>
      </c>
      <c r="BB100" s="136">
        <f>'01.5. - Náklady na dopravu'!F37</f>
        <v>0</v>
      </c>
      <c r="BC100" s="136">
        <f>'01.5. - Náklady na dopravu'!F38</f>
        <v>0</v>
      </c>
      <c r="BD100" s="138">
        <f>'01.5. - Náklady na dopravu'!F39</f>
        <v>0</v>
      </c>
      <c r="BE100" s="4"/>
      <c r="BT100" s="139" t="s">
        <v>85</v>
      </c>
      <c r="BV100" s="139" t="s">
        <v>78</v>
      </c>
      <c r="BW100" s="139" t="s">
        <v>102</v>
      </c>
      <c r="BX100" s="139" t="s">
        <v>84</v>
      </c>
      <c r="CL100" s="139" t="s">
        <v>1</v>
      </c>
    </row>
    <row r="101" s="4" customFormat="1" ht="16.5" customHeight="1">
      <c r="A101" s="130" t="s">
        <v>86</v>
      </c>
      <c r="B101" s="68"/>
      <c r="C101" s="131"/>
      <c r="D101" s="131"/>
      <c r="E101" s="132" t="s">
        <v>103</v>
      </c>
      <c r="F101" s="132"/>
      <c r="G101" s="132"/>
      <c r="H101" s="132"/>
      <c r="I101" s="132"/>
      <c r="J101" s="131"/>
      <c r="K101" s="132" t="s">
        <v>104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'01.6. - Materiál zadavate...'!J32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89</v>
      </c>
      <c r="AR101" s="70"/>
      <c r="AS101" s="135">
        <v>0</v>
      </c>
      <c r="AT101" s="136">
        <f>ROUND(SUM(AV101:AW101),2)</f>
        <v>0</v>
      </c>
      <c r="AU101" s="137">
        <f>'01.6. - Materiál zadavate...'!P120</f>
        <v>0</v>
      </c>
      <c r="AV101" s="136">
        <f>'01.6. - Materiál zadavate...'!J35</f>
        <v>0</v>
      </c>
      <c r="AW101" s="136">
        <f>'01.6. - Materiál zadavate...'!J36</f>
        <v>0</v>
      </c>
      <c r="AX101" s="136">
        <f>'01.6. - Materiál zadavate...'!J37</f>
        <v>0</v>
      </c>
      <c r="AY101" s="136">
        <f>'01.6. - Materiál zadavate...'!J38</f>
        <v>0</v>
      </c>
      <c r="AZ101" s="136">
        <f>'01.6. - Materiál zadavate...'!F35</f>
        <v>0</v>
      </c>
      <c r="BA101" s="136">
        <f>'01.6. - Materiál zadavate...'!F36</f>
        <v>0</v>
      </c>
      <c r="BB101" s="136">
        <f>'01.6. - Materiál zadavate...'!F37</f>
        <v>0</v>
      </c>
      <c r="BC101" s="136">
        <f>'01.6. - Materiál zadavate...'!F38</f>
        <v>0</v>
      </c>
      <c r="BD101" s="138">
        <f>'01.6. - Materiál zadavate...'!F39</f>
        <v>0</v>
      </c>
      <c r="BE101" s="4"/>
      <c r="BT101" s="139" t="s">
        <v>85</v>
      </c>
      <c r="BV101" s="139" t="s">
        <v>78</v>
      </c>
      <c r="BW101" s="139" t="s">
        <v>105</v>
      </c>
      <c r="BX101" s="139" t="s">
        <v>84</v>
      </c>
      <c r="CL101" s="139" t="s">
        <v>1</v>
      </c>
    </row>
    <row r="102" s="7" customFormat="1" ht="16.5" customHeight="1">
      <c r="A102" s="7"/>
      <c r="B102" s="117"/>
      <c r="C102" s="118"/>
      <c r="D102" s="119" t="s">
        <v>106</v>
      </c>
      <c r="E102" s="119"/>
      <c r="F102" s="119"/>
      <c r="G102" s="119"/>
      <c r="H102" s="119"/>
      <c r="I102" s="120"/>
      <c r="J102" s="119" t="s">
        <v>107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ROUND(AG103,2)</f>
        <v>0</v>
      </c>
      <c r="AH102" s="120"/>
      <c r="AI102" s="120"/>
      <c r="AJ102" s="120"/>
      <c r="AK102" s="120"/>
      <c r="AL102" s="120"/>
      <c r="AM102" s="120"/>
      <c r="AN102" s="122">
        <f>SUM(AG102,AT102)</f>
        <v>0</v>
      </c>
      <c r="AO102" s="120"/>
      <c r="AP102" s="120"/>
      <c r="AQ102" s="123" t="s">
        <v>82</v>
      </c>
      <c r="AR102" s="124"/>
      <c r="AS102" s="125">
        <f>ROUND(AS103,2)</f>
        <v>0</v>
      </c>
      <c r="AT102" s="126">
        <f>ROUND(SUM(AV102:AW102),2)</f>
        <v>0</v>
      </c>
      <c r="AU102" s="127">
        <f>ROUND(AU103,5)</f>
        <v>0</v>
      </c>
      <c r="AV102" s="126">
        <f>ROUND(AZ102*L29,2)</f>
        <v>0</v>
      </c>
      <c r="AW102" s="126">
        <f>ROUND(BA102*L30,2)</f>
        <v>0</v>
      </c>
      <c r="AX102" s="126">
        <f>ROUND(BB102*L29,2)</f>
        <v>0</v>
      </c>
      <c r="AY102" s="126">
        <f>ROUND(BC102*L30,2)</f>
        <v>0</v>
      </c>
      <c r="AZ102" s="126">
        <f>ROUND(AZ103,2)</f>
        <v>0</v>
      </c>
      <c r="BA102" s="126">
        <f>ROUND(BA103,2)</f>
        <v>0</v>
      </c>
      <c r="BB102" s="126">
        <f>ROUND(BB103,2)</f>
        <v>0</v>
      </c>
      <c r="BC102" s="126">
        <f>ROUND(BC103,2)</f>
        <v>0</v>
      </c>
      <c r="BD102" s="128">
        <f>ROUND(BD103,2)</f>
        <v>0</v>
      </c>
      <c r="BE102" s="7"/>
      <c r="BS102" s="129" t="s">
        <v>75</v>
      </c>
      <c r="BT102" s="129" t="s">
        <v>83</v>
      </c>
      <c r="BU102" s="129" t="s">
        <v>77</v>
      </c>
      <c r="BV102" s="129" t="s">
        <v>78</v>
      </c>
      <c r="BW102" s="129" t="s">
        <v>108</v>
      </c>
      <c r="BX102" s="129" t="s">
        <v>5</v>
      </c>
      <c r="CL102" s="129" t="s">
        <v>1</v>
      </c>
      <c r="CM102" s="129" t="s">
        <v>85</v>
      </c>
    </row>
    <row r="103" s="4" customFormat="1" ht="16.5" customHeight="1">
      <c r="A103" s="130" t="s">
        <v>86</v>
      </c>
      <c r="B103" s="68"/>
      <c r="C103" s="131"/>
      <c r="D103" s="131"/>
      <c r="E103" s="132" t="s">
        <v>109</v>
      </c>
      <c r="F103" s="132"/>
      <c r="G103" s="132"/>
      <c r="H103" s="132"/>
      <c r="I103" s="132"/>
      <c r="J103" s="131"/>
      <c r="K103" s="132" t="s">
        <v>107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'02.2. - Vedlejší a ostatn...'!J32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89</v>
      </c>
      <c r="AR103" s="70"/>
      <c r="AS103" s="140">
        <v>0</v>
      </c>
      <c r="AT103" s="141">
        <f>ROUND(SUM(AV103:AW103),2)</f>
        <v>0</v>
      </c>
      <c r="AU103" s="142">
        <f>'02.2. - Vedlejší a ostatn...'!P121</f>
        <v>0</v>
      </c>
      <c r="AV103" s="141">
        <f>'02.2. - Vedlejší a ostatn...'!J35</f>
        <v>0</v>
      </c>
      <c r="AW103" s="141">
        <f>'02.2. - Vedlejší a ostatn...'!J36</f>
        <v>0</v>
      </c>
      <c r="AX103" s="141">
        <f>'02.2. - Vedlejší a ostatn...'!J37</f>
        <v>0</v>
      </c>
      <c r="AY103" s="141">
        <f>'02.2. - Vedlejší a ostatn...'!J38</f>
        <v>0</v>
      </c>
      <c r="AZ103" s="141">
        <f>'02.2. - Vedlejší a ostatn...'!F35</f>
        <v>0</v>
      </c>
      <c r="BA103" s="141">
        <f>'02.2. - Vedlejší a ostatn...'!F36</f>
        <v>0</v>
      </c>
      <c r="BB103" s="141">
        <f>'02.2. - Vedlejší a ostatn...'!F37</f>
        <v>0</v>
      </c>
      <c r="BC103" s="141">
        <f>'02.2. - Vedlejší a ostatn...'!F38</f>
        <v>0</v>
      </c>
      <c r="BD103" s="143">
        <f>'02.2. - Vedlejší a ostatn...'!F39</f>
        <v>0</v>
      </c>
      <c r="BE103" s="4"/>
      <c r="BT103" s="139" t="s">
        <v>85</v>
      </c>
      <c r="BV103" s="139" t="s">
        <v>78</v>
      </c>
      <c r="BW103" s="139" t="s">
        <v>110</v>
      </c>
      <c r="BX103" s="139" t="s">
        <v>108</v>
      </c>
      <c r="CL103" s="139" t="s">
        <v>1</v>
      </c>
    </row>
    <row r="104" s="2" customFormat="1" ht="30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42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42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</sheetData>
  <sheetProtection sheet="1" formatColumns="0" formatRows="0" objects="1" scenarios="1" spinCount="100000" saltValue="PXniIoFFMyN1fKygJIJk6hpmeQOm3uzNHuOJzQ90JgqjqwyXCAFvmoPBoBQSdA9YRAwjEDvGWc7Xk70sPMSgQg==" hashValue="UoMehO+vDp7dNwUIyEJrMDLnDtLuDWzxUhZns39Okzz2PYadYR9Bxlu/ASo9Wkkdsm7rN5Dc2JBQ8IaUkjhExQ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. - Oprava PZS P706 P...'!C2" display="/"/>
    <hyperlink ref="A97" location="'01.2. - Oprava PZS P816 K...'!C2" display="/"/>
    <hyperlink ref="A98" location="'01.3. - Oprava PZS P631 R...'!C2" display="/"/>
    <hyperlink ref="A99" location="'01.4. - Zemní práce a opr...'!C2" display="/"/>
    <hyperlink ref="A100" location="'01.5. - Náklady na dopravu'!C2" display="/"/>
    <hyperlink ref="A101" location="'01.6. - Materiál zadavate...'!C2" display="/"/>
    <hyperlink ref="A103" location="'02.2.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115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116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ROUND((SUM(BE120:BE182)),  2)</f>
        <v>0</v>
      </c>
      <c r="G35" s="36"/>
      <c r="H35" s="36"/>
      <c r="I35" s="162">
        <v>0.20999999999999999</v>
      </c>
      <c r="J35" s="161">
        <f>ROUND(((SUM(BE120:BE182))*I35),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ROUND((SUM(BF120:BF182)),  2)</f>
        <v>0</v>
      </c>
      <c r="G36" s="36"/>
      <c r="H36" s="36"/>
      <c r="I36" s="162">
        <v>0.14999999999999999</v>
      </c>
      <c r="J36" s="161">
        <f>ROUND(((SUM(BF120:BF182))*I36),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ROUND((SUM(BG120:BG182)),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ROUND((SUM(BH120:BH182)),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ROUND((SUM(BI120:BI182)),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01.1. - Oprava PZS P706 Poběžovice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Poběžovice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01.1. - Oprava PZS P706 Poběžovice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Poběžovice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SUM(P121:P182)</f>
        <v>0</v>
      </c>
      <c r="Q120" s="102"/>
      <c r="R120" s="195">
        <f>SUM(R121:R182)</f>
        <v>0</v>
      </c>
      <c r="S120" s="102"/>
      <c r="T120" s="195">
        <f>SUM(T121:T182)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SUM(BK121:BK182)</f>
        <v>0</v>
      </c>
    </row>
    <row r="121" s="2" customFormat="1" ht="44.25" customHeight="1">
      <c r="A121" s="36"/>
      <c r="B121" s="37"/>
      <c r="C121" s="197" t="s">
        <v>83</v>
      </c>
      <c r="D121" s="197" t="s">
        <v>136</v>
      </c>
      <c r="E121" s="198" t="s">
        <v>137</v>
      </c>
      <c r="F121" s="199" t="s">
        <v>138</v>
      </c>
      <c r="G121" s="200" t="s">
        <v>139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41</v>
      </c>
      <c r="O121" s="89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85</v>
      </c>
      <c r="AT121" s="210" t="s">
        <v>136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83</v>
      </c>
      <c r="BM121" s="210" t="s">
        <v>141</v>
      </c>
    </row>
    <row r="122" s="2" customFormat="1" ht="49.05" customHeight="1">
      <c r="A122" s="36"/>
      <c r="B122" s="37"/>
      <c r="C122" s="197" t="s">
        <v>85</v>
      </c>
      <c r="D122" s="197" t="s">
        <v>136</v>
      </c>
      <c r="E122" s="198" t="s">
        <v>142</v>
      </c>
      <c r="F122" s="199" t="s">
        <v>143</v>
      </c>
      <c r="G122" s="200" t="s">
        <v>144</v>
      </c>
      <c r="H122" s="201">
        <v>1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41</v>
      </c>
      <c r="O122" s="89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0" t="s">
        <v>145</v>
      </c>
      <c r="AT122" s="210" t="s">
        <v>136</v>
      </c>
      <c r="AU122" s="210" t="s">
        <v>76</v>
      </c>
      <c r="AY122" s="15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83</v>
      </c>
      <c r="BK122" s="211">
        <f>ROUND(I122*H122,2)</f>
        <v>0</v>
      </c>
      <c r="BL122" s="15" t="s">
        <v>145</v>
      </c>
      <c r="BM122" s="210" t="s">
        <v>146</v>
      </c>
    </row>
    <row r="123" s="2" customFormat="1" ht="16.5" customHeight="1">
      <c r="A123" s="36"/>
      <c r="B123" s="37"/>
      <c r="C123" s="197" t="s">
        <v>147</v>
      </c>
      <c r="D123" s="197" t="s">
        <v>136</v>
      </c>
      <c r="E123" s="198" t="s">
        <v>148</v>
      </c>
      <c r="F123" s="199" t="s">
        <v>149</v>
      </c>
      <c r="G123" s="200" t="s">
        <v>144</v>
      </c>
      <c r="H123" s="201">
        <v>1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145</v>
      </c>
      <c r="AT123" s="210" t="s">
        <v>136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145</v>
      </c>
      <c r="BM123" s="210" t="s">
        <v>150</v>
      </c>
    </row>
    <row r="124" s="2" customFormat="1" ht="16.5" customHeight="1">
      <c r="A124" s="36"/>
      <c r="B124" s="37"/>
      <c r="C124" s="197" t="s">
        <v>151</v>
      </c>
      <c r="D124" s="197" t="s">
        <v>136</v>
      </c>
      <c r="E124" s="198" t="s">
        <v>152</v>
      </c>
      <c r="F124" s="199" t="s">
        <v>153</v>
      </c>
      <c r="G124" s="200" t="s">
        <v>144</v>
      </c>
      <c r="H124" s="201">
        <v>1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41</v>
      </c>
      <c r="O124" s="89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0" t="s">
        <v>85</v>
      </c>
      <c r="AT124" s="210" t="s">
        <v>136</v>
      </c>
      <c r="AU124" s="210" t="s">
        <v>76</v>
      </c>
      <c r="AY124" s="15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5" t="s">
        <v>83</v>
      </c>
      <c r="BK124" s="211">
        <f>ROUND(I124*H124,2)</f>
        <v>0</v>
      </c>
      <c r="BL124" s="15" t="s">
        <v>83</v>
      </c>
      <c r="BM124" s="210" t="s">
        <v>154</v>
      </c>
    </row>
    <row r="125" s="2" customFormat="1" ht="21.75" customHeight="1">
      <c r="A125" s="36"/>
      <c r="B125" s="37"/>
      <c r="C125" s="212" t="s">
        <v>155</v>
      </c>
      <c r="D125" s="212" t="s">
        <v>156</v>
      </c>
      <c r="E125" s="213" t="s">
        <v>157</v>
      </c>
      <c r="F125" s="214" t="s">
        <v>158</v>
      </c>
      <c r="G125" s="215" t="s">
        <v>144</v>
      </c>
      <c r="H125" s="216">
        <v>1</v>
      </c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83</v>
      </c>
      <c r="AT125" s="210" t="s">
        <v>156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83</v>
      </c>
      <c r="BM125" s="210" t="s">
        <v>159</v>
      </c>
    </row>
    <row r="126" s="2" customFormat="1" ht="24.15" customHeight="1">
      <c r="A126" s="36"/>
      <c r="B126" s="37"/>
      <c r="C126" s="212" t="s">
        <v>160</v>
      </c>
      <c r="D126" s="212" t="s">
        <v>156</v>
      </c>
      <c r="E126" s="213" t="s">
        <v>161</v>
      </c>
      <c r="F126" s="214" t="s">
        <v>162</v>
      </c>
      <c r="G126" s="215" t="s">
        <v>144</v>
      </c>
      <c r="H126" s="216">
        <v>2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83</v>
      </c>
      <c r="AT126" s="210" t="s">
        <v>156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83</v>
      </c>
      <c r="BM126" s="210" t="s">
        <v>163</v>
      </c>
    </row>
    <row r="127" s="2" customFormat="1" ht="16.5" customHeight="1">
      <c r="A127" s="36"/>
      <c r="B127" s="37"/>
      <c r="C127" s="212" t="s">
        <v>164</v>
      </c>
      <c r="D127" s="212" t="s">
        <v>156</v>
      </c>
      <c r="E127" s="213" t="s">
        <v>165</v>
      </c>
      <c r="F127" s="214" t="s">
        <v>166</v>
      </c>
      <c r="G127" s="215" t="s">
        <v>144</v>
      </c>
      <c r="H127" s="216">
        <v>1</v>
      </c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41</v>
      </c>
      <c r="O127" s="89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83</v>
      </c>
      <c r="AT127" s="210" t="s">
        <v>156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83</v>
      </c>
      <c r="BM127" s="210" t="s">
        <v>167</v>
      </c>
    </row>
    <row r="128" s="2" customFormat="1" ht="16.5" customHeight="1">
      <c r="A128" s="36"/>
      <c r="B128" s="37"/>
      <c r="C128" s="212" t="s">
        <v>168</v>
      </c>
      <c r="D128" s="212" t="s">
        <v>156</v>
      </c>
      <c r="E128" s="213" t="s">
        <v>169</v>
      </c>
      <c r="F128" s="214" t="s">
        <v>170</v>
      </c>
      <c r="G128" s="215" t="s">
        <v>144</v>
      </c>
      <c r="H128" s="216">
        <v>1</v>
      </c>
      <c r="I128" s="217"/>
      <c r="J128" s="218">
        <f>ROUND(I128*H128,2)</f>
        <v>0</v>
      </c>
      <c r="K128" s="219"/>
      <c r="L128" s="42"/>
      <c r="M128" s="220" t="s">
        <v>1</v>
      </c>
      <c r="N128" s="221" t="s">
        <v>41</v>
      </c>
      <c r="O128" s="89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0" t="s">
        <v>83</v>
      </c>
      <c r="AT128" s="210" t="s">
        <v>156</v>
      </c>
      <c r="AU128" s="210" t="s">
        <v>76</v>
      </c>
      <c r="AY128" s="15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5" t="s">
        <v>83</v>
      </c>
      <c r="BK128" s="211">
        <f>ROUND(I128*H128,2)</f>
        <v>0</v>
      </c>
      <c r="BL128" s="15" t="s">
        <v>83</v>
      </c>
      <c r="BM128" s="210" t="s">
        <v>171</v>
      </c>
    </row>
    <row r="129" s="2" customFormat="1" ht="16.5" customHeight="1">
      <c r="A129" s="36"/>
      <c r="B129" s="37"/>
      <c r="C129" s="212" t="s">
        <v>172</v>
      </c>
      <c r="D129" s="212" t="s">
        <v>156</v>
      </c>
      <c r="E129" s="213" t="s">
        <v>173</v>
      </c>
      <c r="F129" s="214" t="s">
        <v>174</v>
      </c>
      <c r="G129" s="215" t="s">
        <v>144</v>
      </c>
      <c r="H129" s="216">
        <v>60</v>
      </c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83</v>
      </c>
      <c r="AT129" s="210" t="s">
        <v>156</v>
      </c>
      <c r="AU129" s="210" t="s">
        <v>76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83</v>
      </c>
      <c r="BM129" s="210" t="s">
        <v>175</v>
      </c>
    </row>
    <row r="130" s="2" customFormat="1" ht="16.5" customHeight="1">
      <c r="A130" s="36"/>
      <c r="B130" s="37"/>
      <c r="C130" s="212" t="s">
        <v>176</v>
      </c>
      <c r="D130" s="212" t="s">
        <v>156</v>
      </c>
      <c r="E130" s="213" t="s">
        <v>177</v>
      </c>
      <c r="F130" s="214" t="s">
        <v>178</v>
      </c>
      <c r="G130" s="215" t="s">
        <v>144</v>
      </c>
      <c r="H130" s="216">
        <v>1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41</v>
      </c>
      <c r="O130" s="89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0" t="s">
        <v>83</v>
      </c>
      <c r="AT130" s="210" t="s">
        <v>156</v>
      </c>
      <c r="AU130" s="210" t="s">
        <v>76</v>
      </c>
      <c r="AY130" s="15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5" t="s">
        <v>83</v>
      </c>
      <c r="BK130" s="211">
        <f>ROUND(I130*H130,2)</f>
        <v>0</v>
      </c>
      <c r="BL130" s="15" t="s">
        <v>83</v>
      </c>
      <c r="BM130" s="210" t="s">
        <v>179</v>
      </c>
    </row>
    <row r="131" s="2" customFormat="1" ht="16.5" customHeight="1">
      <c r="A131" s="36"/>
      <c r="B131" s="37"/>
      <c r="C131" s="212" t="s">
        <v>180</v>
      </c>
      <c r="D131" s="212" t="s">
        <v>156</v>
      </c>
      <c r="E131" s="213" t="s">
        <v>181</v>
      </c>
      <c r="F131" s="214" t="s">
        <v>182</v>
      </c>
      <c r="G131" s="215" t="s">
        <v>144</v>
      </c>
      <c r="H131" s="216">
        <v>1</v>
      </c>
      <c r="I131" s="217"/>
      <c r="J131" s="218">
        <f>ROUND(I131*H131,2)</f>
        <v>0</v>
      </c>
      <c r="K131" s="219"/>
      <c r="L131" s="42"/>
      <c r="M131" s="220" t="s">
        <v>1</v>
      </c>
      <c r="N131" s="221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83</v>
      </c>
      <c r="AT131" s="210" t="s">
        <v>156</v>
      </c>
      <c r="AU131" s="210" t="s">
        <v>76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83</v>
      </c>
      <c r="BM131" s="210" t="s">
        <v>183</v>
      </c>
    </row>
    <row r="132" s="2" customFormat="1" ht="16.5" customHeight="1">
      <c r="A132" s="36"/>
      <c r="B132" s="37"/>
      <c r="C132" s="212" t="s">
        <v>184</v>
      </c>
      <c r="D132" s="212" t="s">
        <v>156</v>
      </c>
      <c r="E132" s="213" t="s">
        <v>185</v>
      </c>
      <c r="F132" s="214" t="s">
        <v>186</v>
      </c>
      <c r="G132" s="215" t="s">
        <v>187</v>
      </c>
      <c r="H132" s="216">
        <v>1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41</v>
      </c>
      <c r="O132" s="89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0" t="s">
        <v>83</v>
      </c>
      <c r="AT132" s="210" t="s">
        <v>156</v>
      </c>
      <c r="AU132" s="210" t="s">
        <v>76</v>
      </c>
      <c r="AY132" s="15" t="s">
        <v>140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5" t="s">
        <v>83</v>
      </c>
      <c r="BK132" s="211">
        <f>ROUND(I132*H132,2)</f>
        <v>0</v>
      </c>
      <c r="BL132" s="15" t="s">
        <v>83</v>
      </c>
      <c r="BM132" s="210" t="s">
        <v>188</v>
      </c>
    </row>
    <row r="133" s="2" customFormat="1" ht="16.5" customHeight="1">
      <c r="A133" s="36"/>
      <c r="B133" s="37"/>
      <c r="C133" s="212" t="s">
        <v>189</v>
      </c>
      <c r="D133" s="212" t="s">
        <v>156</v>
      </c>
      <c r="E133" s="213" t="s">
        <v>190</v>
      </c>
      <c r="F133" s="214" t="s">
        <v>191</v>
      </c>
      <c r="G133" s="215" t="s">
        <v>144</v>
      </c>
      <c r="H133" s="216">
        <v>120</v>
      </c>
      <c r="I133" s="217"/>
      <c r="J133" s="218">
        <f>ROUND(I133*H133,2)</f>
        <v>0</v>
      </c>
      <c r="K133" s="219"/>
      <c r="L133" s="42"/>
      <c r="M133" s="220" t="s">
        <v>1</v>
      </c>
      <c r="N133" s="221" t="s">
        <v>41</v>
      </c>
      <c r="O133" s="89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0" t="s">
        <v>83</v>
      </c>
      <c r="AT133" s="210" t="s">
        <v>156</v>
      </c>
      <c r="AU133" s="210" t="s">
        <v>76</v>
      </c>
      <c r="AY133" s="15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5" t="s">
        <v>83</v>
      </c>
      <c r="BK133" s="211">
        <f>ROUND(I133*H133,2)</f>
        <v>0</v>
      </c>
      <c r="BL133" s="15" t="s">
        <v>83</v>
      </c>
      <c r="BM133" s="210" t="s">
        <v>192</v>
      </c>
    </row>
    <row r="134" s="2" customFormat="1" ht="16.5" customHeight="1">
      <c r="A134" s="36"/>
      <c r="B134" s="37"/>
      <c r="C134" s="212" t="s">
        <v>193</v>
      </c>
      <c r="D134" s="212" t="s">
        <v>156</v>
      </c>
      <c r="E134" s="213" t="s">
        <v>194</v>
      </c>
      <c r="F134" s="214" t="s">
        <v>195</v>
      </c>
      <c r="G134" s="215" t="s">
        <v>144</v>
      </c>
      <c r="H134" s="216">
        <v>80</v>
      </c>
      <c r="I134" s="217"/>
      <c r="J134" s="218">
        <f>ROUND(I134*H134,2)</f>
        <v>0</v>
      </c>
      <c r="K134" s="219"/>
      <c r="L134" s="42"/>
      <c r="M134" s="220" t="s">
        <v>1</v>
      </c>
      <c r="N134" s="221" t="s">
        <v>41</v>
      </c>
      <c r="O134" s="89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0" t="s">
        <v>83</v>
      </c>
      <c r="AT134" s="210" t="s">
        <v>156</v>
      </c>
      <c r="AU134" s="210" t="s">
        <v>76</v>
      </c>
      <c r="AY134" s="15" t="s">
        <v>140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5" t="s">
        <v>83</v>
      </c>
      <c r="BK134" s="211">
        <f>ROUND(I134*H134,2)</f>
        <v>0</v>
      </c>
      <c r="BL134" s="15" t="s">
        <v>83</v>
      </c>
      <c r="BM134" s="210" t="s">
        <v>196</v>
      </c>
    </row>
    <row r="135" s="2" customFormat="1" ht="16.5" customHeight="1">
      <c r="A135" s="36"/>
      <c r="B135" s="37"/>
      <c r="C135" s="212" t="s">
        <v>8</v>
      </c>
      <c r="D135" s="212" t="s">
        <v>156</v>
      </c>
      <c r="E135" s="213" t="s">
        <v>197</v>
      </c>
      <c r="F135" s="214" t="s">
        <v>198</v>
      </c>
      <c r="G135" s="215" t="s">
        <v>144</v>
      </c>
      <c r="H135" s="216">
        <v>60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41</v>
      </c>
      <c r="O135" s="89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0" t="s">
        <v>83</v>
      </c>
      <c r="AT135" s="210" t="s">
        <v>156</v>
      </c>
      <c r="AU135" s="210" t="s">
        <v>76</v>
      </c>
      <c r="AY135" s="15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83</v>
      </c>
      <c r="BK135" s="211">
        <f>ROUND(I135*H135,2)</f>
        <v>0</v>
      </c>
      <c r="BL135" s="15" t="s">
        <v>83</v>
      </c>
      <c r="BM135" s="210" t="s">
        <v>199</v>
      </c>
    </row>
    <row r="136" s="2" customFormat="1" ht="16.5" customHeight="1">
      <c r="A136" s="36"/>
      <c r="B136" s="37"/>
      <c r="C136" s="212" t="s">
        <v>200</v>
      </c>
      <c r="D136" s="212" t="s">
        <v>156</v>
      </c>
      <c r="E136" s="213" t="s">
        <v>201</v>
      </c>
      <c r="F136" s="214" t="s">
        <v>202</v>
      </c>
      <c r="G136" s="215" t="s">
        <v>144</v>
      </c>
      <c r="H136" s="216">
        <v>2</v>
      </c>
      <c r="I136" s="217"/>
      <c r="J136" s="218">
        <f>ROUND(I136*H136,2)</f>
        <v>0</v>
      </c>
      <c r="K136" s="219"/>
      <c r="L136" s="42"/>
      <c r="M136" s="220" t="s">
        <v>1</v>
      </c>
      <c r="N136" s="221" t="s">
        <v>41</v>
      </c>
      <c r="O136" s="89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0" t="s">
        <v>83</v>
      </c>
      <c r="AT136" s="210" t="s">
        <v>156</v>
      </c>
      <c r="AU136" s="210" t="s">
        <v>76</v>
      </c>
      <c r="AY136" s="15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5" t="s">
        <v>83</v>
      </c>
      <c r="BK136" s="211">
        <f>ROUND(I136*H136,2)</f>
        <v>0</v>
      </c>
      <c r="BL136" s="15" t="s">
        <v>83</v>
      </c>
      <c r="BM136" s="210" t="s">
        <v>203</v>
      </c>
    </row>
    <row r="137" s="2" customFormat="1" ht="16.5" customHeight="1">
      <c r="A137" s="36"/>
      <c r="B137" s="37"/>
      <c r="C137" s="212" t="s">
        <v>204</v>
      </c>
      <c r="D137" s="212" t="s">
        <v>156</v>
      </c>
      <c r="E137" s="213" t="s">
        <v>205</v>
      </c>
      <c r="F137" s="214" t="s">
        <v>206</v>
      </c>
      <c r="G137" s="215" t="s">
        <v>144</v>
      </c>
      <c r="H137" s="216">
        <v>2</v>
      </c>
      <c r="I137" s="217"/>
      <c r="J137" s="218">
        <f>ROUND(I137*H137,2)</f>
        <v>0</v>
      </c>
      <c r="K137" s="219"/>
      <c r="L137" s="42"/>
      <c r="M137" s="220" t="s">
        <v>1</v>
      </c>
      <c r="N137" s="221" t="s">
        <v>41</v>
      </c>
      <c r="O137" s="89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0" t="s">
        <v>83</v>
      </c>
      <c r="AT137" s="210" t="s">
        <v>156</v>
      </c>
      <c r="AU137" s="210" t="s">
        <v>76</v>
      </c>
      <c r="AY137" s="15" t="s">
        <v>140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5" t="s">
        <v>83</v>
      </c>
      <c r="BK137" s="211">
        <f>ROUND(I137*H137,2)</f>
        <v>0</v>
      </c>
      <c r="BL137" s="15" t="s">
        <v>83</v>
      </c>
      <c r="BM137" s="210" t="s">
        <v>207</v>
      </c>
    </row>
    <row r="138" s="2" customFormat="1" ht="24.15" customHeight="1">
      <c r="A138" s="36"/>
      <c r="B138" s="37"/>
      <c r="C138" s="197" t="s">
        <v>208</v>
      </c>
      <c r="D138" s="197" t="s">
        <v>136</v>
      </c>
      <c r="E138" s="198" t="s">
        <v>209</v>
      </c>
      <c r="F138" s="199" t="s">
        <v>210</v>
      </c>
      <c r="G138" s="200" t="s">
        <v>144</v>
      </c>
      <c r="H138" s="201">
        <v>4</v>
      </c>
      <c r="I138" s="202"/>
      <c r="J138" s="203">
        <f>ROUND(I138*H138,2)</f>
        <v>0</v>
      </c>
      <c r="K138" s="204"/>
      <c r="L138" s="205"/>
      <c r="M138" s="206" t="s">
        <v>1</v>
      </c>
      <c r="N138" s="207" t="s">
        <v>41</v>
      </c>
      <c r="O138" s="89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0" t="s">
        <v>85</v>
      </c>
      <c r="AT138" s="210" t="s">
        <v>136</v>
      </c>
      <c r="AU138" s="210" t="s">
        <v>76</v>
      </c>
      <c r="AY138" s="15" t="s">
        <v>140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5" t="s">
        <v>83</v>
      </c>
      <c r="BK138" s="211">
        <f>ROUND(I138*H138,2)</f>
        <v>0</v>
      </c>
      <c r="BL138" s="15" t="s">
        <v>83</v>
      </c>
      <c r="BM138" s="210" t="s">
        <v>211</v>
      </c>
    </row>
    <row r="139" s="2" customFormat="1" ht="24.15" customHeight="1">
      <c r="A139" s="36"/>
      <c r="B139" s="37"/>
      <c r="C139" s="197" t="s">
        <v>212</v>
      </c>
      <c r="D139" s="197" t="s">
        <v>136</v>
      </c>
      <c r="E139" s="198" t="s">
        <v>213</v>
      </c>
      <c r="F139" s="199" t="s">
        <v>214</v>
      </c>
      <c r="G139" s="200" t="s">
        <v>144</v>
      </c>
      <c r="H139" s="201">
        <v>4</v>
      </c>
      <c r="I139" s="202"/>
      <c r="J139" s="203">
        <f>ROUND(I139*H139,2)</f>
        <v>0</v>
      </c>
      <c r="K139" s="204"/>
      <c r="L139" s="205"/>
      <c r="M139" s="206" t="s">
        <v>1</v>
      </c>
      <c r="N139" s="207" t="s">
        <v>41</v>
      </c>
      <c r="O139" s="89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0" t="s">
        <v>85</v>
      </c>
      <c r="AT139" s="210" t="s">
        <v>136</v>
      </c>
      <c r="AU139" s="210" t="s">
        <v>76</v>
      </c>
      <c r="AY139" s="15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5" t="s">
        <v>83</v>
      </c>
      <c r="BK139" s="211">
        <f>ROUND(I139*H139,2)</f>
        <v>0</v>
      </c>
      <c r="BL139" s="15" t="s">
        <v>83</v>
      </c>
      <c r="BM139" s="210" t="s">
        <v>215</v>
      </c>
    </row>
    <row r="140" s="2" customFormat="1" ht="33" customHeight="1">
      <c r="A140" s="36"/>
      <c r="B140" s="37"/>
      <c r="C140" s="197" t="s">
        <v>216</v>
      </c>
      <c r="D140" s="197" t="s">
        <v>136</v>
      </c>
      <c r="E140" s="198" t="s">
        <v>217</v>
      </c>
      <c r="F140" s="199" t="s">
        <v>218</v>
      </c>
      <c r="G140" s="200" t="s">
        <v>219</v>
      </c>
      <c r="H140" s="201">
        <v>20</v>
      </c>
      <c r="I140" s="202"/>
      <c r="J140" s="203">
        <f>ROUND(I140*H140,2)</f>
        <v>0</v>
      </c>
      <c r="K140" s="204"/>
      <c r="L140" s="205"/>
      <c r="M140" s="206" t="s">
        <v>1</v>
      </c>
      <c r="N140" s="207" t="s">
        <v>41</v>
      </c>
      <c r="O140" s="89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0" t="s">
        <v>85</v>
      </c>
      <c r="AT140" s="210" t="s">
        <v>136</v>
      </c>
      <c r="AU140" s="210" t="s">
        <v>76</v>
      </c>
      <c r="AY140" s="15" t="s">
        <v>140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5" t="s">
        <v>83</v>
      </c>
      <c r="BK140" s="211">
        <f>ROUND(I140*H140,2)</f>
        <v>0</v>
      </c>
      <c r="BL140" s="15" t="s">
        <v>83</v>
      </c>
      <c r="BM140" s="210" t="s">
        <v>220</v>
      </c>
    </row>
    <row r="141" s="2" customFormat="1" ht="33" customHeight="1">
      <c r="A141" s="36"/>
      <c r="B141" s="37"/>
      <c r="C141" s="197" t="s">
        <v>7</v>
      </c>
      <c r="D141" s="197" t="s">
        <v>136</v>
      </c>
      <c r="E141" s="198" t="s">
        <v>221</v>
      </c>
      <c r="F141" s="199" t="s">
        <v>222</v>
      </c>
      <c r="G141" s="200" t="s">
        <v>219</v>
      </c>
      <c r="H141" s="201">
        <v>15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41</v>
      </c>
      <c r="O141" s="89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0" t="s">
        <v>85</v>
      </c>
      <c r="AT141" s="210" t="s">
        <v>136</v>
      </c>
      <c r="AU141" s="210" t="s">
        <v>76</v>
      </c>
      <c r="AY141" s="15" t="s">
        <v>140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83</v>
      </c>
      <c r="BK141" s="211">
        <f>ROUND(I141*H141,2)</f>
        <v>0</v>
      </c>
      <c r="BL141" s="15" t="s">
        <v>83</v>
      </c>
      <c r="BM141" s="210" t="s">
        <v>223</v>
      </c>
    </row>
    <row r="142" s="2" customFormat="1" ht="33" customHeight="1">
      <c r="A142" s="36"/>
      <c r="B142" s="37"/>
      <c r="C142" s="212" t="s">
        <v>224</v>
      </c>
      <c r="D142" s="212" t="s">
        <v>156</v>
      </c>
      <c r="E142" s="213" t="s">
        <v>225</v>
      </c>
      <c r="F142" s="214" t="s">
        <v>226</v>
      </c>
      <c r="G142" s="215" t="s">
        <v>219</v>
      </c>
      <c r="H142" s="216">
        <v>35</v>
      </c>
      <c r="I142" s="217"/>
      <c r="J142" s="218">
        <f>ROUND(I142*H142,2)</f>
        <v>0</v>
      </c>
      <c r="K142" s="219"/>
      <c r="L142" s="42"/>
      <c r="M142" s="220" t="s">
        <v>1</v>
      </c>
      <c r="N142" s="221" t="s">
        <v>41</v>
      </c>
      <c r="O142" s="89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0" t="s">
        <v>83</v>
      </c>
      <c r="AT142" s="210" t="s">
        <v>156</v>
      </c>
      <c r="AU142" s="210" t="s">
        <v>76</v>
      </c>
      <c r="AY142" s="15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5" t="s">
        <v>83</v>
      </c>
      <c r="BK142" s="211">
        <f>ROUND(I142*H142,2)</f>
        <v>0</v>
      </c>
      <c r="BL142" s="15" t="s">
        <v>83</v>
      </c>
      <c r="BM142" s="210" t="s">
        <v>227</v>
      </c>
    </row>
    <row r="143" s="2" customFormat="1" ht="49.05" customHeight="1">
      <c r="A143" s="36"/>
      <c r="B143" s="37"/>
      <c r="C143" s="197" t="s">
        <v>228</v>
      </c>
      <c r="D143" s="197" t="s">
        <v>136</v>
      </c>
      <c r="E143" s="198" t="s">
        <v>229</v>
      </c>
      <c r="F143" s="199" t="s">
        <v>230</v>
      </c>
      <c r="G143" s="200" t="s">
        <v>144</v>
      </c>
      <c r="H143" s="201">
        <v>2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41</v>
      </c>
      <c r="O143" s="89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0" t="s">
        <v>85</v>
      </c>
      <c r="AT143" s="210" t="s">
        <v>136</v>
      </c>
      <c r="AU143" s="210" t="s">
        <v>76</v>
      </c>
      <c r="AY143" s="15" t="s">
        <v>140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5" t="s">
        <v>83</v>
      </c>
      <c r="BK143" s="211">
        <f>ROUND(I143*H143,2)</f>
        <v>0</v>
      </c>
      <c r="BL143" s="15" t="s">
        <v>83</v>
      </c>
      <c r="BM143" s="210" t="s">
        <v>231</v>
      </c>
    </row>
    <row r="144" s="2" customFormat="1" ht="37.8" customHeight="1">
      <c r="A144" s="36"/>
      <c r="B144" s="37"/>
      <c r="C144" s="197" t="s">
        <v>232</v>
      </c>
      <c r="D144" s="197" t="s">
        <v>136</v>
      </c>
      <c r="E144" s="198" t="s">
        <v>233</v>
      </c>
      <c r="F144" s="199" t="s">
        <v>234</v>
      </c>
      <c r="G144" s="200" t="s">
        <v>144</v>
      </c>
      <c r="H144" s="201">
        <v>1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41</v>
      </c>
      <c r="O144" s="89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0" t="s">
        <v>85</v>
      </c>
      <c r="AT144" s="210" t="s">
        <v>136</v>
      </c>
      <c r="AU144" s="210" t="s">
        <v>76</v>
      </c>
      <c r="AY144" s="15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5" t="s">
        <v>83</v>
      </c>
      <c r="BK144" s="211">
        <f>ROUND(I144*H144,2)</f>
        <v>0</v>
      </c>
      <c r="BL144" s="15" t="s">
        <v>83</v>
      </c>
      <c r="BM144" s="210" t="s">
        <v>235</v>
      </c>
    </row>
    <row r="145" s="2" customFormat="1" ht="37.8" customHeight="1">
      <c r="A145" s="36"/>
      <c r="B145" s="37"/>
      <c r="C145" s="197" t="s">
        <v>236</v>
      </c>
      <c r="D145" s="197" t="s">
        <v>136</v>
      </c>
      <c r="E145" s="198" t="s">
        <v>237</v>
      </c>
      <c r="F145" s="199" t="s">
        <v>238</v>
      </c>
      <c r="G145" s="200" t="s">
        <v>144</v>
      </c>
      <c r="H145" s="201">
        <v>2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41</v>
      </c>
      <c r="O145" s="89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0" t="s">
        <v>85</v>
      </c>
      <c r="AT145" s="210" t="s">
        <v>136</v>
      </c>
      <c r="AU145" s="210" t="s">
        <v>76</v>
      </c>
      <c r="AY145" s="15" t="s">
        <v>140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5" t="s">
        <v>83</v>
      </c>
      <c r="BK145" s="211">
        <f>ROUND(I145*H145,2)</f>
        <v>0</v>
      </c>
      <c r="BL145" s="15" t="s">
        <v>83</v>
      </c>
      <c r="BM145" s="210" t="s">
        <v>239</v>
      </c>
    </row>
    <row r="146" s="2" customFormat="1" ht="37.8" customHeight="1">
      <c r="A146" s="36"/>
      <c r="B146" s="37"/>
      <c r="C146" s="197" t="s">
        <v>240</v>
      </c>
      <c r="D146" s="197" t="s">
        <v>136</v>
      </c>
      <c r="E146" s="198" t="s">
        <v>241</v>
      </c>
      <c r="F146" s="199" t="s">
        <v>242</v>
      </c>
      <c r="G146" s="200" t="s">
        <v>144</v>
      </c>
      <c r="H146" s="201">
        <v>3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41</v>
      </c>
      <c r="O146" s="89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0" t="s">
        <v>85</v>
      </c>
      <c r="AT146" s="210" t="s">
        <v>136</v>
      </c>
      <c r="AU146" s="210" t="s">
        <v>76</v>
      </c>
      <c r="AY146" s="15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5" t="s">
        <v>83</v>
      </c>
      <c r="BK146" s="211">
        <f>ROUND(I146*H146,2)</f>
        <v>0</v>
      </c>
      <c r="BL146" s="15" t="s">
        <v>83</v>
      </c>
      <c r="BM146" s="210" t="s">
        <v>243</v>
      </c>
    </row>
    <row r="147" s="2" customFormat="1" ht="37.8" customHeight="1">
      <c r="A147" s="36"/>
      <c r="B147" s="37"/>
      <c r="C147" s="197" t="s">
        <v>244</v>
      </c>
      <c r="D147" s="197" t="s">
        <v>136</v>
      </c>
      <c r="E147" s="198" t="s">
        <v>245</v>
      </c>
      <c r="F147" s="199" t="s">
        <v>246</v>
      </c>
      <c r="G147" s="200" t="s">
        <v>144</v>
      </c>
      <c r="H147" s="201">
        <v>2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41</v>
      </c>
      <c r="O147" s="89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0" t="s">
        <v>85</v>
      </c>
      <c r="AT147" s="210" t="s">
        <v>136</v>
      </c>
      <c r="AU147" s="210" t="s">
        <v>76</v>
      </c>
      <c r="AY147" s="15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83</v>
      </c>
      <c r="BK147" s="211">
        <f>ROUND(I147*H147,2)</f>
        <v>0</v>
      </c>
      <c r="BL147" s="15" t="s">
        <v>83</v>
      </c>
      <c r="BM147" s="210" t="s">
        <v>247</v>
      </c>
    </row>
    <row r="148" s="2" customFormat="1" ht="37.8" customHeight="1">
      <c r="A148" s="36"/>
      <c r="B148" s="37"/>
      <c r="C148" s="197" t="s">
        <v>248</v>
      </c>
      <c r="D148" s="197" t="s">
        <v>136</v>
      </c>
      <c r="E148" s="198" t="s">
        <v>249</v>
      </c>
      <c r="F148" s="199" t="s">
        <v>250</v>
      </c>
      <c r="G148" s="200" t="s">
        <v>144</v>
      </c>
      <c r="H148" s="201">
        <v>2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41</v>
      </c>
      <c r="O148" s="89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0" t="s">
        <v>85</v>
      </c>
      <c r="AT148" s="210" t="s">
        <v>136</v>
      </c>
      <c r="AU148" s="210" t="s">
        <v>76</v>
      </c>
      <c r="AY148" s="15" t="s">
        <v>140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5" t="s">
        <v>83</v>
      </c>
      <c r="BK148" s="211">
        <f>ROUND(I148*H148,2)</f>
        <v>0</v>
      </c>
      <c r="BL148" s="15" t="s">
        <v>83</v>
      </c>
      <c r="BM148" s="210" t="s">
        <v>251</v>
      </c>
    </row>
    <row r="149" s="2" customFormat="1" ht="37.8" customHeight="1">
      <c r="A149" s="36"/>
      <c r="B149" s="37"/>
      <c r="C149" s="197" t="s">
        <v>252</v>
      </c>
      <c r="D149" s="197" t="s">
        <v>136</v>
      </c>
      <c r="E149" s="198" t="s">
        <v>253</v>
      </c>
      <c r="F149" s="199" t="s">
        <v>254</v>
      </c>
      <c r="G149" s="200" t="s">
        <v>144</v>
      </c>
      <c r="H149" s="201">
        <v>2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41</v>
      </c>
      <c r="O149" s="89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0" t="s">
        <v>85</v>
      </c>
      <c r="AT149" s="210" t="s">
        <v>136</v>
      </c>
      <c r="AU149" s="210" t="s">
        <v>76</v>
      </c>
      <c r="AY149" s="15" t="s">
        <v>140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5" t="s">
        <v>83</v>
      </c>
      <c r="BK149" s="211">
        <f>ROUND(I149*H149,2)</f>
        <v>0</v>
      </c>
      <c r="BL149" s="15" t="s">
        <v>83</v>
      </c>
      <c r="BM149" s="210" t="s">
        <v>255</v>
      </c>
    </row>
    <row r="150" s="2" customFormat="1" ht="44.25" customHeight="1">
      <c r="A150" s="36"/>
      <c r="B150" s="37"/>
      <c r="C150" s="197" t="s">
        <v>256</v>
      </c>
      <c r="D150" s="197" t="s">
        <v>136</v>
      </c>
      <c r="E150" s="198" t="s">
        <v>257</v>
      </c>
      <c r="F150" s="199" t="s">
        <v>258</v>
      </c>
      <c r="G150" s="200" t="s">
        <v>144</v>
      </c>
      <c r="H150" s="201">
        <v>2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89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0" t="s">
        <v>85</v>
      </c>
      <c r="AT150" s="210" t="s">
        <v>136</v>
      </c>
      <c r="AU150" s="210" t="s">
        <v>76</v>
      </c>
      <c r="AY150" s="15" t="s">
        <v>140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5" t="s">
        <v>83</v>
      </c>
      <c r="BK150" s="211">
        <f>ROUND(I150*H150,2)</f>
        <v>0</v>
      </c>
      <c r="BL150" s="15" t="s">
        <v>83</v>
      </c>
      <c r="BM150" s="210" t="s">
        <v>259</v>
      </c>
    </row>
    <row r="151" s="2" customFormat="1" ht="44.25" customHeight="1">
      <c r="A151" s="36"/>
      <c r="B151" s="37"/>
      <c r="C151" s="197" t="s">
        <v>260</v>
      </c>
      <c r="D151" s="197" t="s">
        <v>136</v>
      </c>
      <c r="E151" s="198" t="s">
        <v>261</v>
      </c>
      <c r="F151" s="199" t="s">
        <v>262</v>
      </c>
      <c r="G151" s="200" t="s">
        <v>144</v>
      </c>
      <c r="H151" s="201">
        <v>6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41</v>
      </c>
      <c r="O151" s="89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0" t="s">
        <v>85</v>
      </c>
      <c r="AT151" s="210" t="s">
        <v>136</v>
      </c>
      <c r="AU151" s="210" t="s">
        <v>76</v>
      </c>
      <c r="AY151" s="15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5" t="s">
        <v>83</v>
      </c>
      <c r="BK151" s="211">
        <f>ROUND(I151*H151,2)</f>
        <v>0</v>
      </c>
      <c r="BL151" s="15" t="s">
        <v>83</v>
      </c>
      <c r="BM151" s="210" t="s">
        <v>263</v>
      </c>
    </row>
    <row r="152" s="2" customFormat="1" ht="24.15" customHeight="1">
      <c r="A152" s="36"/>
      <c r="B152" s="37"/>
      <c r="C152" s="212" t="s">
        <v>264</v>
      </c>
      <c r="D152" s="212" t="s">
        <v>156</v>
      </c>
      <c r="E152" s="213" t="s">
        <v>265</v>
      </c>
      <c r="F152" s="214" t="s">
        <v>266</v>
      </c>
      <c r="G152" s="215" t="s">
        <v>144</v>
      </c>
      <c r="H152" s="216">
        <v>12</v>
      </c>
      <c r="I152" s="217"/>
      <c r="J152" s="218">
        <f>ROUND(I152*H152,2)</f>
        <v>0</v>
      </c>
      <c r="K152" s="219"/>
      <c r="L152" s="42"/>
      <c r="M152" s="220" t="s">
        <v>1</v>
      </c>
      <c r="N152" s="221" t="s">
        <v>41</v>
      </c>
      <c r="O152" s="89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0" t="s">
        <v>83</v>
      </c>
      <c r="AT152" s="210" t="s">
        <v>156</v>
      </c>
      <c r="AU152" s="210" t="s">
        <v>76</v>
      </c>
      <c r="AY152" s="15" t="s">
        <v>140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5" t="s">
        <v>83</v>
      </c>
      <c r="BK152" s="211">
        <f>ROUND(I152*H152,2)</f>
        <v>0</v>
      </c>
      <c r="BL152" s="15" t="s">
        <v>83</v>
      </c>
      <c r="BM152" s="210" t="s">
        <v>267</v>
      </c>
    </row>
    <row r="153" s="2" customFormat="1" ht="16.5" customHeight="1">
      <c r="A153" s="36"/>
      <c r="B153" s="37"/>
      <c r="C153" s="212" t="s">
        <v>268</v>
      </c>
      <c r="D153" s="212" t="s">
        <v>156</v>
      </c>
      <c r="E153" s="213" t="s">
        <v>269</v>
      </c>
      <c r="F153" s="214" t="s">
        <v>270</v>
      </c>
      <c r="G153" s="215" t="s">
        <v>187</v>
      </c>
      <c r="H153" s="216">
        <v>70</v>
      </c>
      <c r="I153" s="217"/>
      <c r="J153" s="218">
        <f>ROUND(I153*H153,2)</f>
        <v>0</v>
      </c>
      <c r="K153" s="219"/>
      <c r="L153" s="42"/>
      <c r="M153" s="220" t="s">
        <v>1</v>
      </c>
      <c r="N153" s="221" t="s">
        <v>41</v>
      </c>
      <c r="O153" s="89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0" t="s">
        <v>83</v>
      </c>
      <c r="AT153" s="210" t="s">
        <v>156</v>
      </c>
      <c r="AU153" s="210" t="s">
        <v>76</v>
      </c>
      <c r="AY153" s="15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5" t="s">
        <v>83</v>
      </c>
      <c r="BK153" s="211">
        <f>ROUND(I153*H153,2)</f>
        <v>0</v>
      </c>
      <c r="BL153" s="15" t="s">
        <v>83</v>
      </c>
      <c r="BM153" s="210" t="s">
        <v>271</v>
      </c>
    </row>
    <row r="154" s="2" customFormat="1" ht="44.25" customHeight="1">
      <c r="A154" s="36"/>
      <c r="B154" s="37"/>
      <c r="C154" s="212" t="s">
        <v>272</v>
      </c>
      <c r="D154" s="212" t="s">
        <v>156</v>
      </c>
      <c r="E154" s="213" t="s">
        <v>273</v>
      </c>
      <c r="F154" s="214" t="s">
        <v>274</v>
      </c>
      <c r="G154" s="215" t="s">
        <v>144</v>
      </c>
      <c r="H154" s="216">
        <v>2</v>
      </c>
      <c r="I154" s="217"/>
      <c r="J154" s="218">
        <f>ROUND(I154*H154,2)</f>
        <v>0</v>
      </c>
      <c r="K154" s="219"/>
      <c r="L154" s="42"/>
      <c r="M154" s="220" t="s">
        <v>1</v>
      </c>
      <c r="N154" s="221" t="s">
        <v>41</v>
      </c>
      <c r="O154" s="89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0" t="s">
        <v>83</v>
      </c>
      <c r="AT154" s="210" t="s">
        <v>156</v>
      </c>
      <c r="AU154" s="210" t="s">
        <v>76</v>
      </c>
      <c r="AY154" s="15" t="s">
        <v>140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5" t="s">
        <v>83</v>
      </c>
      <c r="BK154" s="211">
        <f>ROUND(I154*H154,2)</f>
        <v>0</v>
      </c>
      <c r="BL154" s="15" t="s">
        <v>83</v>
      </c>
      <c r="BM154" s="210" t="s">
        <v>275</v>
      </c>
    </row>
    <row r="155" s="2" customFormat="1" ht="24.15" customHeight="1">
      <c r="A155" s="36"/>
      <c r="B155" s="37"/>
      <c r="C155" s="212" t="s">
        <v>276</v>
      </c>
      <c r="D155" s="212" t="s">
        <v>156</v>
      </c>
      <c r="E155" s="213" t="s">
        <v>277</v>
      </c>
      <c r="F155" s="214" t="s">
        <v>278</v>
      </c>
      <c r="G155" s="215" t="s">
        <v>144</v>
      </c>
      <c r="H155" s="216">
        <v>9</v>
      </c>
      <c r="I155" s="217"/>
      <c r="J155" s="218">
        <f>ROUND(I155*H155,2)</f>
        <v>0</v>
      </c>
      <c r="K155" s="219"/>
      <c r="L155" s="42"/>
      <c r="M155" s="220" t="s">
        <v>1</v>
      </c>
      <c r="N155" s="221" t="s">
        <v>41</v>
      </c>
      <c r="O155" s="89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0" t="s">
        <v>83</v>
      </c>
      <c r="AT155" s="210" t="s">
        <v>156</v>
      </c>
      <c r="AU155" s="210" t="s">
        <v>76</v>
      </c>
      <c r="AY155" s="15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5" t="s">
        <v>83</v>
      </c>
      <c r="BK155" s="211">
        <f>ROUND(I155*H155,2)</f>
        <v>0</v>
      </c>
      <c r="BL155" s="15" t="s">
        <v>83</v>
      </c>
      <c r="BM155" s="210" t="s">
        <v>279</v>
      </c>
    </row>
    <row r="156" s="2" customFormat="1" ht="16.5" customHeight="1">
      <c r="A156" s="36"/>
      <c r="B156" s="37"/>
      <c r="C156" s="212" t="s">
        <v>280</v>
      </c>
      <c r="D156" s="212" t="s">
        <v>156</v>
      </c>
      <c r="E156" s="213" t="s">
        <v>281</v>
      </c>
      <c r="F156" s="214" t="s">
        <v>282</v>
      </c>
      <c r="G156" s="215" t="s">
        <v>283</v>
      </c>
      <c r="H156" s="216">
        <v>62</v>
      </c>
      <c r="I156" s="217"/>
      <c r="J156" s="218">
        <f>ROUND(I156*H156,2)</f>
        <v>0</v>
      </c>
      <c r="K156" s="219"/>
      <c r="L156" s="42"/>
      <c r="M156" s="220" t="s">
        <v>1</v>
      </c>
      <c r="N156" s="221" t="s">
        <v>41</v>
      </c>
      <c r="O156" s="89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0" t="s">
        <v>83</v>
      </c>
      <c r="AT156" s="210" t="s">
        <v>156</v>
      </c>
      <c r="AU156" s="210" t="s">
        <v>76</v>
      </c>
      <c r="AY156" s="15" t="s">
        <v>140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5" t="s">
        <v>83</v>
      </c>
      <c r="BK156" s="211">
        <f>ROUND(I156*H156,2)</f>
        <v>0</v>
      </c>
      <c r="BL156" s="15" t="s">
        <v>83</v>
      </c>
      <c r="BM156" s="210" t="s">
        <v>284</v>
      </c>
    </row>
    <row r="157" s="2" customFormat="1" ht="37.8" customHeight="1">
      <c r="A157" s="36"/>
      <c r="B157" s="37"/>
      <c r="C157" s="212" t="s">
        <v>285</v>
      </c>
      <c r="D157" s="212" t="s">
        <v>156</v>
      </c>
      <c r="E157" s="213" t="s">
        <v>286</v>
      </c>
      <c r="F157" s="214" t="s">
        <v>287</v>
      </c>
      <c r="G157" s="215" t="s">
        <v>144</v>
      </c>
      <c r="H157" s="216">
        <v>6</v>
      </c>
      <c r="I157" s="217"/>
      <c r="J157" s="218">
        <f>ROUND(I157*H157,2)</f>
        <v>0</v>
      </c>
      <c r="K157" s="219"/>
      <c r="L157" s="42"/>
      <c r="M157" s="220" t="s">
        <v>1</v>
      </c>
      <c r="N157" s="221" t="s">
        <v>41</v>
      </c>
      <c r="O157" s="89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0" t="s">
        <v>83</v>
      </c>
      <c r="AT157" s="210" t="s">
        <v>156</v>
      </c>
      <c r="AU157" s="210" t="s">
        <v>76</v>
      </c>
      <c r="AY157" s="15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5" t="s">
        <v>83</v>
      </c>
      <c r="BK157" s="211">
        <f>ROUND(I157*H157,2)</f>
        <v>0</v>
      </c>
      <c r="BL157" s="15" t="s">
        <v>83</v>
      </c>
      <c r="BM157" s="210" t="s">
        <v>288</v>
      </c>
    </row>
    <row r="158" s="2" customFormat="1" ht="37.8" customHeight="1">
      <c r="A158" s="36"/>
      <c r="B158" s="37"/>
      <c r="C158" s="212" t="s">
        <v>289</v>
      </c>
      <c r="D158" s="212" t="s">
        <v>156</v>
      </c>
      <c r="E158" s="213" t="s">
        <v>290</v>
      </c>
      <c r="F158" s="214" t="s">
        <v>291</v>
      </c>
      <c r="G158" s="215" t="s">
        <v>144</v>
      </c>
      <c r="H158" s="216">
        <v>1</v>
      </c>
      <c r="I158" s="217"/>
      <c r="J158" s="218">
        <f>ROUND(I158*H158,2)</f>
        <v>0</v>
      </c>
      <c r="K158" s="219"/>
      <c r="L158" s="42"/>
      <c r="M158" s="220" t="s">
        <v>1</v>
      </c>
      <c r="N158" s="221" t="s">
        <v>41</v>
      </c>
      <c r="O158" s="89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0" t="s">
        <v>83</v>
      </c>
      <c r="AT158" s="210" t="s">
        <v>156</v>
      </c>
      <c r="AU158" s="210" t="s">
        <v>76</v>
      </c>
      <c r="AY158" s="15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5" t="s">
        <v>83</v>
      </c>
      <c r="BK158" s="211">
        <f>ROUND(I158*H158,2)</f>
        <v>0</v>
      </c>
      <c r="BL158" s="15" t="s">
        <v>83</v>
      </c>
      <c r="BM158" s="210" t="s">
        <v>292</v>
      </c>
    </row>
    <row r="159" s="2" customFormat="1" ht="37.8" customHeight="1">
      <c r="A159" s="36"/>
      <c r="B159" s="37"/>
      <c r="C159" s="212" t="s">
        <v>293</v>
      </c>
      <c r="D159" s="212" t="s">
        <v>156</v>
      </c>
      <c r="E159" s="213" t="s">
        <v>294</v>
      </c>
      <c r="F159" s="214" t="s">
        <v>295</v>
      </c>
      <c r="G159" s="215" t="s">
        <v>144</v>
      </c>
      <c r="H159" s="216">
        <v>2</v>
      </c>
      <c r="I159" s="217"/>
      <c r="J159" s="218">
        <f>ROUND(I159*H159,2)</f>
        <v>0</v>
      </c>
      <c r="K159" s="219"/>
      <c r="L159" s="42"/>
      <c r="M159" s="220" t="s">
        <v>1</v>
      </c>
      <c r="N159" s="221" t="s">
        <v>41</v>
      </c>
      <c r="O159" s="89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0" t="s">
        <v>83</v>
      </c>
      <c r="AT159" s="210" t="s">
        <v>156</v>
      </c>
      <c r="AU159" s="210" t="s">
        <v>76</v>
      </c>
      <c r="AY159" s="15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83</v>
      </c>
      <c r="BK159" s="211">
        <f>ROUND(I159*H159,2)</f>
        <v>0</v>
      </c>
      <c r="BL159" s="15" t="s">
        <v>83</v>
      </c>
      <c r="BM159" s="210" t="s">
        <v>296</v>
      </c>
    </row>
    <row r="160" s="2" customFormat="1" ht="16.5" customHeight="1">
      <c r="A160" s="36"/>
      <c r="B160" s="37"/>
      <c r="C160" s="212" t="s">
        <v>297</v>
      </c>
      <c r="D160" s="212" t="s">
        <v>156</v>
      </c>
      <c r="E160" s="213" t="s">
        <v>298</v>
      </c>
      <c r="F160" s="214" t="s">
        <v>299</v>
      </c>
      <c r="G160" s="215" t="s">
        <v>144</v>
      </c>
      <c r="H160" s="216">
        <v>4</v>
      </c>
      <c r="I160" s="217"/>
      <c r="J160" s="218">
        <f>ROUND(I160*H160,2)</f>
        <v>0</v>
      </c>
      <c r="K160" s="219"/>
      <c r="L160" s="42"/>
      <c r="M160" s="220" t="s">
        <v>1</v>
      </c>
      <c r="N160" s="221" t="s">
        <v>41</v>
      </c>
      <c r="O160" s="89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0" t="s">
        <v>83</v>
      </c>
      <c r="AT160" s="210" t="s">
        <v>156</v>
      </c>
      <c r="AU160" s="210" t="s">
        <v>76</v>
      </c>
      <c r="AY160" s="15" t="s">
        <v>140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5" t="s">
        <v>83</v>
      </c>
      <c r="BK160" s="211">
        <f>ROUND(I160*H160,2)</f>
        <v>0</v>
      </c>
      <c r="BL160" s="15" t="s">
        <v>83</v>
      </c>
      <c r="BM160" s="210" t="s">
        <v>300</v>
      </c>
    </row>
    <row r="161" s="2" customFormat="1" ht="24.15" customHeight="1">
      <c r="A161" s="36"/>
      <c r="B161" s="37"/>
      <c r="C161" s="212" t="s">
        <v>301</v>
      </c>
      <c r="D161" s="212" t="s">
        <v>156</v>
      </c>
      <c r="E161" s="213" t="s">
        <v>302</v>
      </c>
      <c r="F161" s="214" t="s">
        <v>303</v>
      </c>
      <c r="G161" s="215" t="s">
        <v>219</v>
      </c>
      <c r="H161" s="216">
        <v>20</v>
      </c>
      <c r="I161" s="217"/>
      <c r="J161" s="218">
        <f>ROUND(I161*H161,2)</f>
        <v>0</v>
      </c>
      <c r="K161" s="219"/>
      <c r="L161" s="42"/>
      <c r="M161" s="220" t="s">
        <v>1</v>
      </c>
      <c r="N161" s="221" t="s">
        <v>41</v>
      </c>
      <c r="O161" s="89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0" t="s">
        <v>83</v>
      </c>
      <c r="AT161" s="210" t="s">
        <v>156</v>
      </c>
      <c r="AU161" s="210" t="s">
        <v>76</v>
      </c>
      <c r="AY161" s="15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5" t="s">
        <v>83</v>
      </c>
      <c r="BK161" s="211">
        <f>ROUND(I161*H161,2)</f>
        <v>0</v>
      </c>
      <c r="BL161" s="15" t="s">
        <v>83</v>
      </c>
      <c r="BM161" s="210" t="s">
        <v>304</v>
      </c>
    </row>
    <row r="162" s="2" customFormat="1" ht="21.75" customHeight="1">
      <c r="A162" s="36"/>
      <c r="B162" s="37"/>
      <c r="C162" s="212" t="s">
        <v>305</v>
      </c>
      <c r="D162" s="212" t="s">
        <v>156</v>
      </c>
      <c r="E162" s="213" t="s">
        <v>306</v>
      </c>
      <c r="F162" s="214" t="s">
        <v>307</v>
      </c>
      <c r="G162" s="215" t="s">
        <v>144</v>
      </c>
      <c r="H162" s="216">
        <v>4</v>
      </c>
      <c r="I162" s="217"/>
      <c r="J162" s="218">
        <f>ROUND(I162*H162,2)</f>
        <v>0</v>
      </c>
      <c r="K162" s="219"/>
      <c r="L162" s="42"/>
      <c r="M162" s="220" t="s">
        <v>1</v>
      </c>
      <c r="N162" s="221" t="s">
        <v>41</v>
      </c>
      <c r="O162" s="89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0" t="s">
        <v>83</v>
      </c>
      <c r="AT162" s="210" t="s">
        <v>156</v>
      </c>
      <c r="AU162" s="210" t="s">
        <v>76</v>
      </c>
      <c r="AY162" s="15" t="s">
        <v>140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5" t="s">
        <v>83</v>
      </c>
      <c r="BK162" s="211">
        <f>ROUND(I162*H162,2)</f>
        <v>0</v>
      </c>
      <c r="BL162" s="15" t="s">
        <v>83</v>
      </c>
      <c r="BM162" s="210" t="s">
        <v>308</v>
      </c>
    </row>
    <row r="163" s="2" customFormat="1" ht="24.15" customHeight="1">
      <c r="A163" s="36"/>
      <c r="B163" s="37"/>
      <c r="C163" s="212" t="s">
        <v>309</v>
      </c>
      <c r="D163" s="212" t="s">
        <v>156</v>
      </c>
      <c r="E163" s="213" t="s">
        <v>310</v>
      </c>
      <c r="F163" s="214" t="s">
        <v>311</v>
      </c>
      <c r="G163" s="215" t="s">
        <v>144</v>
      </c>
      <c r="H163" s="216">
        <v>1</v>
      </c>
      <c r="I163" s="217"/>
      <c r="J163" s="218">
        <f>ROUND(I163*H163,2)</f>
        <v>0</v>
      </c>
      <c r="K163" s="219"/>
      <c r="L163" s="42"/>
      <c r="M163" s="220" t="s">
        <v>1</v>
      </c>
      <c r="N163" s="221" t="s">
        <v>41</v>
      </c>
      <c r="O163" s="89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0" t="s">
        <v>83</v>
      </c>
      <c r="AT163" s="210" t="s">
        <v>156</v>
      </c>
      <c r="AU163" s="210" t="s">
        <v>76</v>
      </c>
      <c r="AY163" s="15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5" t="s">
        <v>83</v>
      </c>
      <c r="BK163" s="211">
        <f>ROUND(I163*H163,2)</f>
        <v>0</v>
      </c>
      <c r="BL163" s="15" t="s">
        <v>83</v>
      </c>
      <c r="BM163" s="210" t="s">
        <v>312</v>
      </c>
    </row>
    <row r="164" s="2" customFormat="1" ht="24.15" customHeight="1">
      <c r="A164" s="36"/>
      <c r="B164" s="37"/>
      <c r="C164" s="212" t="s">
        <v>313</v>
      </c>
      <c r="D164" s="212" t="s">
        <v>156</v>
      </c>
      <c r="E164" s="213" t="s">
        <v>314</v>
      </c>
      <c r="F164" s="214" t="s">
        <v>315</v>
      </c>
      <c r="G164" s="215" t="s">
        <v>144</v>
      </c>
      <c r="H164" s="216">
        <v>1</v>
      </c>
      <c r="I164" s="217"/>
      <c r="J164" s="218">
        <f>ROUND(I164*H164,2)</f>
        <v>0</v>
      </c>
      <c r="K164" s="219"/>
      <c r="L164" s="42"/>
      <c r="M164" s="220" t="s">
        <v>1</v>
      </c>
      <c r="N164" s="221" t="s">
        <v>41</v>
      </c>
      <c r="O164" s="89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0" t="s">
        <v>83</v>
      </c>
      <c r="AT164" s="210" t="s">
        <v>156</v>
      </c>
      <c r="AU164" s="210" t="s">
        <v>76</v>
      </c>
      <c r="AY164" s="15" t="s">
        <v>140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5" t="s">
        <v>83</v>
      </c>
      <c r="BK164" s="211">
        <f>ROUND(I164*H164,2)</f>
        <v>0</v>
      </c>
      <c r="BL164" s="15" t="s">
        <v>83</v>
      </c>
      <c r="BM164" s="210" t="s">
        <v>316</v>
      </c>
    </row>
    <row r="165" s="2" customFormat="1" ht="24.15" customHeight="1">
      <c r="A165" s="36"/>
      <c r="B165" s="37"/>
      <c r="C165" s="212" t="s">
        <v>317</v>
      </c>
      <c r="D165" s="212" t="s">
        <v>156</v>
      </c>
      <c r="E165" s="213" t="s">
        <v>318</v>
      </c>
      <c r="F165" s="214" t="s">
        <v>319</v>
      </c>
      <c r="G165" s="215" t="s">
        <v>144</v>
      </c>
      <c r="H165" s="216">
        <v>1</v>
      </c>
      <c r="I165" s="217"/>
      <c r="J165" s="218">
        <f>ROUND(I165*H165,2)</f>
        <v>0</v>
      </c>
      <c r="K165" s="219"/>
      <c r="L165" s="42"/>
      <c r="M165" s="220" t="s">
        <v>1</v>
      </c>
      <c r="N165" s="221" t="s">
        <v>41</v>
      </c>
      <c r="O165" s="89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0" t="s">
        <v>83</v>
      </c>
      <c r="AT165" s="210" t="s">
        <v>156</v>
      </c>
      <c r="AU165" s="210" t="s">
        <v>76</v>
      </c>
      <c r="AY165" s="15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5" t="s">
        <v>83</v>
      </c>
      <c r="BK165" s="211">
        <f>ROUND(I165*H165,2)</f>
        <v>0</v>
      </c>
      <c r="BL165" s="15" t="s">
        <v>83</v>
      </c>
      <c r="BM165" s="210" t="s">
        <v>320</v>
      </c>
    </row>
    <row r="166" s="2" customFormat="1" ht="24.15" customHeight="1">
      <c r="A166" s="36"/>
      <c r="B166" s="37"/>
      <c r="C166" s="212" t="s">
        <v>321</v>
      </c>
      <c r="D166" s="212" t="s">
        <v>156</v>
      </c>
      <c r="E166" s="213" t="s">
        <v>322</v>
      </c>
      <c r="F166" s="214" t="s">
        <v>323</v>
      </c>
      <c r="G166" s="215" t="s">
        <v>144</v>
      </c>
      <c r="H166" s="216">
        <v>1</v>
      </c>
      <c r="I166" s="217"/>
      <c r="J166" s="218">
        <f>ROUND(I166*H166,2)</f>
        <v>0</v>
      </c>
      <c r="K166" s="219"/>
      <c r="L166" s="42"/>
      <c r="M166" s="220" t="s">
        <v>1</v>
      </c>
      <c r="N166" s="221" t="s">
        <v>41</v>
      </c>
      <c r="O166" s="89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0" t="s">
        <v>83</v>
      </c>
      <c r="AT166" s="210" t="s">
        <v>156</v>
      </c>
      <c r="AU166" s="210" t="s">
        <v>76</v>
      </c>
      <c r="AY166" s="15" t="s">
        <v>140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5" t="s">
        <v>83</v>
      </c>
      <c r="BK166" s="211">
        <f>ROUND(I166*H166,2)</f>
        <v>0</v>
      </c>
      <c r="BL166" s="15" t="s">
        <v>83</v>
      </c>
      <c r="BM166" s="210" t="s">
        <v>324</v>
      </c>
    </row>
    <row r="167" s="2" customFormat="1" ht="24.15" customHeight="1">
      <c r="A167" s="36"/>
      <c r="B167" s="37"/>
      <c r="C167" s="212" t="s">
        <v>325</v>
      </c>
      <c r="D167" s="212" t="s">
        <v>156</v>
      </c>
      <c r="E167" s="213" t="s">
        <v>326</v>
      </c>
      <c r="F167" s="214" t="s">
        <v>327</v>
      </c>
      <c r="G167" s="215" t="s">
        <v>187</v>
      </c>
      <c r="H167" s="216">
        <v>50</v>
      </c>
      <c r="I167" s="217"/>
      <c r="J167" s="218">
        <f>ROUND(I167*H167,2)</f>
        <v>0</v>
      </c>
      <c r="K167" s="219"/>
      <c r="L167" s="42"/>
      <c r="M167" s="220" t="s">
        <v>1</v>
      </c>
      <c r="N167" s="221" t="s">
        <v>41</v>
      </c>
      <c r="O167" s="89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0" t="s">
        <v>83</v>
      </c>
      <c r="AT167" s="210" t="s">
        <v>156</v>
      </c>
      <c r="AU167" s="210" t="s">
        <v>76</v>
      </c>
      <c r="AY167" s="15" t="s">
        <v>140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5" t="s">
        <v>83</v>
      </c>
      <c r="BK167" s="211">
        <f>ROUND(I167*H167,2)</f>
        <v>0</v>
      </c>
      <c r="BL167" s="15" t="s">
        <v>83</v>
      </c>
      <c r="BM167" s="210" t="s">
        <v>328</v>
      </c>
    </row>
    <row r="168" s="2" customFormat="1" ht="24.15" customHeight="1">
      <c r="A168" s="36"/>
      <c r="B168" s="37"/>
      <c r="C168" s="212" t="s">
        <v>329</v>
      </c>
      <c r="D168" s="212" t="s">
        <v>156</v>
      </c>
      <c r="E168" s="213" t="s">
        <v>330</v>
      </c>
      <c r="F168" s="214" t="s">
        <v>331</v>
      </c>
      <c r="G168" s="215" t="s">
        <v>144</v>
      </c>
      <c r="H168" s="216">
        <v>2</v>
      </c>
      <c r="I168" s="217"/>
      <c r="J168" s="218">
        <f>ROUND(I168*H168,2)</f>
        <v>0</v>
      </c>
      <c r="K168" s="219"/>
      <c r="L168" s="42"/>
      <c r="M168" s="220" t="s">
        <v>1</v>
      </c>
      <c r="N168" s="221" t="s">
        <v>41</v>
      </c>
      <c r="O168" s="89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0" t="s">
        <v>83</v>
      </c>
      <c r="AT168" s="210" t="s">
        <v>156</v>
      </c>
      <c r="AU168" s="210" t="s">
        <v>76</v>
      </c>
      <c r="AY168" s="15" t="s">
        <v>140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83</v>
      </c>
      <c r="BK168" s="211">
        <f>ROUND(I168*H168,2)</f>
        <v>0</v>
      </c>
      <c r="BL168" s="15" t="s">
        <v>83</v>
      </c>
      <c r="BM168" s="210" t="s">
        <v>332</v>
      </c>
    </row>
    <row r="169" s="2" customFormat="1" ht="24.15" customHeight="1">
      <c r="A169" s="36"/>
      <c r="B169" s="37"/>
      <c r="C169" s="212" t="s">
        <v>333</v>
      </c>
      <c r="D169" s="212" t="s">
        <v>156</v>
      </c>
      <c r="E169" s="213" t="s">
        <v>334</v>
      </c>
      <c r="F169" s="214" t="s">
        <v>335</v>
      </c>
      <c r="G169" s="215" t="s">
        <v>144</v>
      </c>
      <c r="H169" s="216">
        <v>2</v>
      </c>
      <c r="I169" s="217"/>
      <c r="J169" s="218">
        <f>ROUND(I169*H169,2)</f>
        <v>0</v>
      </c>
      <c r="K169" s="219"/>
      <c r="L169" s="42"/>
      <c r="M169" s="220" t="s">
        <v>1</v>
      </c>
      <c r="N169" s="221" t="s">
        <v>41</v>
      </c>
      <c r="O169" s="89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0" t="s">
        <v>83</v>
      </c>
      <c r="AT169" s="210" t="s">
        <v>156</v>
      </c>
      <c r="AU169" s="210" t="s">
        <v>76</v>
      </c>
      <c r="AY169" s="15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5" t="s">
        <v>83</v>
      </c>
      <c r="BK169" s="211">
        <f>ROUND(I169*H169,2)</f>
        <v>0</v>
      </c>
      <c r="BL169" s="15" t="s">
        <v>83</v>
      </c>
      <c r="BM169" s="210" t="s">
        <v>336</v>
      </c>
    </row>
    <row r="170" s="2" customFormat="1" ht="16.5" customHeight="1">
      <c r="A170" s="36"/>
      <c r="B170" s="37"/>
      <c r="C170" s="212" t="s">
        <v>337</v>
      </c>
      <c r="D170" s="212" t="s">
        <v>156</v>
      </c>
      <c r="E170" s="213" t="s">
        <v>338</v>
      </c>
      <c r="F170" s="214" t="s">
        <v>339</v>
      </c>
      <c r="G170" s="215" t="s">
        <v>144</v>
      </c>
      <c r="H170" s="216">
        <v>2</v>
      </c>
      <c r="I170" s="217"/>
      <c r="J170" s="218">
        <f>ROUND(I170*H170,2)</f>
        <v>0</v>
      </c>
      <c r="K170" s="219"/>
      <c r="L170" s="42"/>
      <c r="M170" s="220" t="s">
        <v>1</v>
      </c>
      <c r="N170" s="221" t="s">
        <v>41</v>
      </c>
      <c r="O170" s="89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0" t="s">
        <v>83</v>
      </c>
      <c r="AT170" s="210" t="s">
        <v>156</v>
      </c>
      <c r="AU170" s="210" t="s">
        <v>76</v>
      </c>
      <c r="AY170" s="15" t="s">
        <v>140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5" t="s">
        <v>83</v>
      </c>
      <c r="BK170" s="211">
        <f>ROUND(I170*H170,2)</f>
        <v>0</v>
      </c>
      <c r="BL170" s="15" t="s">
        <v>83</v>
      </c>
      <c r="BM170" s="210" t="s">
        <v>340</v>
      </c>
    </row>
    <row r="171" s="2" customFormat="1" ht="16.5" customHeight="1">
      <c r="A171" s="36"/>
      <c r="B171" s="37"/>
      <c r="C171" s="212" t="s">
        <v>341</v>
      </c>
      <c r="D171" s="212" t="s">
        <v>156</v>
      </c>
      <c r="E171" s="213" t="s">
        <v>342</v>
      </c>
      <c r="F171" s="214" t="s">
        <v>343</v>
      </c>
      <c r="G171" s="215" t="s">
        <v>144</v>
      </c>
      <c r="H171" s="216">
        <v>1</v>
      </c>
      <c r="I171" s="217"/>
      <c r="J171" s="218">
        <f>ROUND(I171*H171,2)</f>
        <v>0</v>
      </c>
      <c r="K171" s="219"/>
      <c r="L171" s="42"/>
      <c r="M171" s="220" t="s">
        <v>1</v>
      </c>
      <c r="N171" s="221" t="s">
        <v>41</v>
      </c>
      <c r="O171" s="89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0" t="s">
        <v>83</v>
      </c>
      <c r="AT171" s="210" t="s">
        <v>156</v>
      </c>
      <c r="AU171" s="210" t="s">
        <v>76</v>
      </c>
      <c r="AY171" s="15" t="s">
        <v>140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5" t="s">
        <v>83</v>
      </c>
      <c r="BK171" s="211">
        <f>ROUND(I171*H171,2)</f>
        <v>0</v>
      </c>
      <c r="BL171" s="15" t="s">
        <v>83</v>
      </c>
      <c r="BM171" s="210" t="s">
        <v>344</v>
      </c>
    </row>
    <row r="172" s="2" customFormat="1" ht="16.5" customHeight="1">
      <c r="A172" s="36"/>
      <c r="B172" s="37"/>
      <c r="C172" s="212" t="s">
        <v>345</v>
      </c>
      <c r="D172" s="212" t="s">
        <v>156</v>
      </c>
      <c r="E172" s="213" t="s">
        <v>346</v>
      </c>
      <c r="F172" s="214" t="s">
        <v>347</v>
      </c>
      <c r="G172" s="215" t="s">
        <v>144</v>
      </c>
      <c r="H172" s="216">
        <v>4</v>
      </c>
      <c r="I172" s="217"/>
      <c r="J172" s="218">
        <f>ROUND(I172*H172,2)</f>
        <v>0</v>
      </c>
      <c r="K172" s="219"/>
      <c r="L172" s="42"/>
      <c r="M172" s="220" t="s">
        <v>1</v>
      </c>
      <c r="N172" s="221" t="s">
        <v>41</v>
      </c>
      <c r="O172" s="89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0" t="s">
        <v>83</v>
      </c>
      <c r="AT172" s="210" t="s">
        <v>156</v>
      </c>
      <c r="AU172" s="210" t="s">
        <v>76</v>
      </c>
      <c r="AY172" s="15" t="s">
        <v>140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5" t="s">
        <v>83</v>
      </c>
      <c r="BK172" s="211">
        <f>ROUND(I172*H172,2)</f>
        <v>0</v>
      </c>
      <c r="BL172" s="15" t="s">
        <v>83</v>
      </c>
      <c r="BM172" s="210" t="s">
        <v>348</v>
      </c>
    </row>
    <row r="173" s="2" customFormat="1" ht="24.15" customHeight="1">
      <c r="A173" s="36"/>
      <c r="B173" s="37"/>
      <c r="C173" s="212" t="s">
        <v>349</v>
      </c>
      <c r="D173" s="212" t="s">
        <v>156</v>
      </c>
      <c r="E173" s="213" t="s">
        <v>350</v>
      </c>
      <c r="F173" s="214" t="s">
        <v>351</v>
      </c>
      <c r="G173" s="215" t="s">
        <v>144</v>
      </c>
      <c r="H173" s="216">
        <v>4</v>
      </c>
      <c r="I173" s="217"/>
      <c r="J173" s="218">
        <f>ROUND(I173*H173,2)</f>
        <v>0</v>
      </c>
      <c r="K173" s="219"/>
      <c r="L173" s="42"/>
      <c r="M173" s="220" t="s">
        <v>1</v>
      </c>
      <c r="N173" s="221" t="s">
        <v>41</v>
      </c>
      <c r="O173" s="89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0" t="s">
        <v>83</v>
      </c>
      <c r="AT173" s="210" t="s">
        <v>156</v>
      </c>
      <c r="AU173" s="210" t="s">
        <v>76</v>
      </c>
      <c r="AY173" s="15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5" t="s">
        <v>83</v>
      </c>
      <c r="BK173" s="211">
        <f>ROUND(I173*H173,2)</f>
        <v>0</v>
      </c>
      <c r="BL173" s="15" t="s">
        <v>83</v>
      </c>
      <c r="BM173" s="210" t="s">
        <v>352</v>
      </c>
    </row>
    <row r="174" s="2" customFormat="1" ht="16.5" customHeight="1">
      <c r="A174" s="36"/>
      <c r="B174" s="37"/>
      <c r="C174" s="212" t="s">
        <v>353</v>
      </c>
      <c r="D174" s="212" t="s">
        <v>156</v>
      </c>
      <c r="E174" s="213" t="s">
        <v>354</v>
      </c>
      <c r="F174" s="214" t="s">
        <v>355</v>
      </c>
      <c r="G174" s="215" t="s">
        <v>144</v>
      </c>
      <c r="H174" s="216">
        <v>1</v>
      </c>
      <c r="I174" s="217"/>
      <c r="J174" s="218">
        <f>ROUND(I174*H174,2)</f>
        <v>0</v>
      </c>
      <c r="K174" s="219"/>
      <c r="L174" s="42"/>
      <c r="M174" s="220" t="s">
        <v>1</v>
      </c>
      <c r="N174" s="221" t="s">
        <v>41</v>
      </c>
      <c r="O174" s="89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0" t="s">
        <v>83</v>
      </c>
      <c r="AT174" s="210" t="s">
        <v>156</v>
      </c>
      <c r="AU174" s="210" t="s">
        <v>76</v>
      </c>
      <c r="AY174" s="15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5" t="s">
        <v>83</v>
      </c>
      <c r="BK174" s="211">
        <f>ROUND(I174*H174,2)</f>
        <v>0</v>
      </c>
      <c r="BL174" s="15" t="s">
        <v>83</v>
      </c>
      <c r="BM174" s="210" t="s">
        <v>356</v>
      </c>
    </row>
    <row r="175" s="2" customFormat="1" ht="24.15" customHeight="1">
      <c r="A175" s="36"/>
      <c r="B175" s="37"/>
      <c r="C175" s="212" t="s">
        <v>357</v>
      </c>
      <c r="D175" s="212" t="s">
        <v>156</v>
      </c>
      <c r="E175" s="213" t="s">
        <v>358</v>
      </c>
      <c r="F175" s="214" t="s">
        <v>359</v>
      </c>
      <c r="G175" s="215" t="s">
        <v>187</v>
      </c>
      <c r="H175" s="216">
        <v>15</v>
      </c>
      <c r="I175" s="217"/>
      <c r="J175" s="218">
        <f>ROUND(I175*H175,2)</f>
        <v>0</v>
      </c>
      <c r="K175" s="219"/>
      <c r="L175" s="42"/>
      <c r="M175" s="220" t="s">
        <v>1</v>
      </c>
      <c r="N175" s="221" t="s">
        <v>41</v>
      </c>
      <c r="O175" s="89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0" t="s">
        <v>83</v>
      </c>
      <c r="AT175" s="210" t="s">
        <v>156</v>
      </c>
      <c r="AU175" s="210" t="s">
        <v>76</v>
      </c>
      <c r="AY175" s="15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5" t="s">
        <v>83</v>
      </c>
      <c r="BK175" s="211">
        <f>ROUND(I175*H175,2)</f>
        <v>0</v>
      </c>
      <c r="BL175" s="15" t="s">
        <v>83</v>
      </c>
      <c r="BM175" s="210" t="s">
        <v>360</v>
      </c>
    </row>
    <row r="176" s="2" customFormat="1" ht="16.5" customHeight="1">
      <c r="A176" s="36"/>
      <c r="B176" s="37"/>
      <c r="C176" s="212" t="s">
        <v>361</v>
      </c>
      <c r="D176" s="212" t="s">
        <v>156</v>
      </c>
      <c r="E176" s="213" t="s">
        <v>362</v>
      </c>
      <c r="F176" s="214" t="s">
        <v>363</v>
      </c>
      <c r="G176" s="215" t="s">
        <v>144</v>
      </c>
      <c r="H176" s="216">
        <v>1</v>
      </c>
      <c r="I176" s="217"/>
      <c r="J176" s="218">
        <f>ROUND(I176*H176,2)</f>
        <v>0</v>
      </c>
      <c r="K176" s="219"/>
      <c r="L176" s="42"/>
      <c r="M176" s="220" t="s">
        <v>1</v>
      </c>
      <c r="N176" s="221" t="s">
        <v>41</v>
      </c>
      <c r="O176" s="89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0" t="s">
        <v>83</v>
      </c>
      <c r="AT176" s="210" t="s">
        <v>156</v>
      </c>
      <c r="AU176" s="210" t="s">
        <v>76</v>
      </c>
      <c r="AY176" s="15" t="s">
        <v>140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5" t="s">
        <v>83</v>
      </c>
      <c r="BK176" s="211">
        <f>ROUND(I176*H176,2)</f>
        <v>0</v>
      </c>
      <c r="BL176" s="15" t="s">
        <v>83</v>
      </c>
      <c r="BM176" s="210" t="s">
        <v>364</v>
      </c>
    </row>
    <row r="177" s="2" customFormat="1" ht="24.15" customHeight="1">
      <c r="A177" s="36"/>
      <c r="B177" s="37"/>
      <c r="C177" s="212" t="s">
        <v>365</v>
      </c>
      <c r="D177" s="212" t="s">
        <v>156</v>
      </c>
      <c r="E177" s="213" t="s">
        <v>366</v>
      </c>
      <c r="F177" s="214" t="s">
        <v>367</v>
      </c>
      <c r="G177" s="215" t="s">
        <v>144</v>
      </c>
      <c r="H177" s="216">
        <v>1</v>
      </c>
      <c r="I177" s="217"/>
      <c r="J177" s="218">
        <f>ROUND(I177*H177,2)</f>
        <v>0</v>
      </c>
      <c r="K177" s="219"/>
      <c r="L177" s="42"/>
      <c r="M177" s="220" t="s">
        <v>1</v>
      </c>
      <c r="N177" s="221" t="s">
        <v>41</v>
      </c>
      <c r="O177" s="89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0" t="s">
        <v>83</v>
      </c>
      <c r="AT177" s="210" t="s">
        <v>156</v>
      </c>
      <c r="AU177" s="210" t="s">
        <v>76</v>
      </c>
      <c r="AY177" s="15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5" t="s">
        <v>83</v>
      </c>
      <c r="BK177" s="211">
        <f>ROUND(I177*H177,2)</f>
        <v>0</v>
      </c>
      <c r="BL177" s="15" t="s">
        <v>83</v>
      </c>
      <c r="BM177" s="210" t="s">
        <v>368</v>
      </c>
    </row>
    <row r="178" s="2" customFormat="1" ht="37.8" customHeight="1">
      <c r="A178" s="36"/>
      <c r="B178" s="37"/>
      <c r="C178" s="212" t="s">
        <v>369</v>
      </c>
      <c r="D178" s="212" t="s">
        <v>156</v>
      </c>
      <c r="E178" s="213" t="s">
        <v>370</v>
      </c>
      <c r="F178" s="214" t="s">
        <v>371</v>
      </c>
      <c r="G178" s="215" t="s">
        <v>144</v>
      </c>
      <c r="H178" s="216">
        <v>1</v>
      </c>
      <c r="I178" s="217"/>
      <c r="J178" s="218">
        <f>ROUND(I178*H178,2)</f>
        <v>0</v>
      </c>
      <c r="K178" s="219"/>
      <c r="L178" s="42"/>
      <c r="M178" s="220" t="s">
        <v>1</v>
      </c>
      <c r="N178" s="221" t="s">
        <v>41</v>
      </c>
      <c r="O178" s="89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0" t="s">
        <v>83</v>
      </c>
      <c r="AT178" s="210" t="s">
        <v>156</v>
      </c>
      <c r="AU178" s="210" t="s">
        <v>76</v>
      </c>
      <c r="AY178" s="15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5" t="s">
        <v>83</v>
      </c>
      <c r="BK178" s="211">
        <f>ROUND(I178*H178,2)</f>
        <v>0</v>
      </c>
      <c r="BL178" s="15" t="s">
        <v>83</v>
      </c>
      <c r="BM178" s="210" t="s">
        <v>372</v>
      </c>
    </row>
    <row r="179" s="2" customFormat="1" ht="24.15" customHeight="1">
      <c r="A179" s="36"/>
      <c r="B179" s="37"/>
      <c r="C179" s="212" t="s">
        <v>373</v>
      </c>
      <c r="D179" s="212" t="s">
        <v>156</v>
      </c>
      <c r="E179" s="213" t="s">
        <v>374</v>
      </c>
      <c r="F179" s="214" t="s">
        <v>375</v>
      </c>
      <c r="G179" s="215" t="s">
        <v>144</v>
      </c>
      <c r="H179" s="216">
        <v>1</v>
      </c>
      <c r="I179" s="217"/>
      <c r="J179" s="218">
        <f>ROUND(I179*H179,2)</f>
        <v>0</v>
      </c>
      <c r="K179" s="219"/>
      <c r="L179" s="42"/>
      <c r="M179" s="220" t="s">
        <v>1</v>
      </c>
      <c r="N179" s="221" t="s">
        <v>41</v>
      </c>
      <c r="O179" s="89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0" t="s">
        <v>83</v>
      </c>
      <c r="AT179" s="210" t="s">
        <v>156</v>
      </c>
      <c r="AU179" s="210" t="s">
        <v>76</v>
      </c>
      <c r="AY179" s="15" t="s">
        <v>140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5" t="s">
        <v>83</v>
      </c>
      <c r="BK179" s="211">
        <f>ROUND(I179*H179,2)</f>
        <v>0</v>
      </c>
      <c r="BL179" s="15" t="s">
        <v>83</v>
      </c>
      <c r="BM179" s="210" t="s">
        <v>376</v>
      </c>
    </row>
    <row r="180" s="2" customFormat="1" ht="24.15" customHeight="1">
      <c r="A180" s="36"/>
      <c r="B180" s="37"/>
      <c r="C180" s="212" t="s">
        <v>377</v>
      </c>
      <c r="D180" s="212" t="s">
        <v>156</v>
      </c>
      <c r="E180" s="213" t="s">
        <v>378</v>
      </c>
      <c r="F180" s="214" t="s">
        <v>379</v>
      </c>
      <c r="G180" s="215" t="s">
        <v>144</v>
      </c>
      <c r="H180" s="216">
        <v>1</v>
      </c>
      <c r="I180" s="217"/>
      <c r="J180" s="218">
        <f>ROUND(I180*H180,2)</f>
        <v>0</v>
      </c>
      <c r="K180" s="219"/>
      <c r="L180" s="42"/>
      <c r="M180" s="220" t="s">
        <v>1</v>
      </c>
      <c r="N180" s="221" t="s">
        <v>41</v>
      </c>
      <c r="O180" s="89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0" t="s">
        <v>83</v>
      </c>
      <c r="AT180" s="210" t="s">
        <v>156</v>
      </c>
      <c r="AU180" s="210" t="s">
        <v>76</v>
      </c>
      <c r="AY180" s="15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5" t="s">
        <v>83</v>
      </c>
      <c r="BK180" s="211">
        <f>ROUND(I180*H180,2)</f>
        <v>0</v>
      </c>
      <c r="BL180" s="15" t="s">
        <v>83</v>
      </c>
      <c r="BM180" s="210" t="s">
        <v>380</v>
      </c>
    </row>
    <row r="181" s="2" customFormat="1" ht="37.8" customHeight="1">
      <c r="A181" s="36"/>
      <c r="B181" s="37"/>
      <c r="C181" s="212" t="s">
        <v>381</v>
      </c>
      <c r="D181" s="212" t="s">
        <v>156</v>
      </c>
      <c r="E181" s="213" t="s">
        <v>382</v>
      </c>
      <c r="F181" s="214" t="s">
        <v>383</v>
      </c>
      <c r="G181" s="215" t="s">
        <v>144</v>
      </c>
      <c r="H181" s="216">
        <v>1</v>
      </c>
      <c r="I181" s="217"/>
      <c r="J181" s="218">
        <f>ROUND(I181*H181,2)</f>
        <v>0</v>
      </c>
      <c r="K181" s="219"/>
      <c r="L181" s="42"/>
      <c r="M181" s="220" t="s">
        <v>1</v>
      </c>
      <c r="N181" s="221" t="s">
        <v>41</v>
      </c>
      <c r="O181" s="89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0" t="s">
        <v>83</v>
      </c>
      <c r="AT181" s="210" t="s">
        <v>156</v>
      </c>
      <c r="AU181" s="210" t="s">
        <v>76</v>
      </c>
      <c r="AY181" s="15" t="s">
        <v>140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5" t="s">
        <v>83</v>
      </c>
      <c r="BK181" s="211">
        <f>ROUND(I181*H181,2)</f>
        <v>0</v>
      </c>
      <c r="BL181" s="15" t="s">
        <v>83</v>
      </c>
      <c r="BM181" s="210" t="s">
        <v>384</v>
      </c>
    </row>
    <row r="182" s="2" customFormat="1" ht="37.8" customHeight="1">
      <c r="A182" s="36"/>
      <c r="B182" s="37"/>
      <c r="C182" s="212" t="s">
        <v>385</v>
      </c>
      <c r="D182" s="212" t="s">
        <v>156</v>
      </c>
      <c r="E182" s="213" t="s">
        <v>386</v>
      </c>
      <c r="F182" s="214" t="s">
        <v>387</v>
      </c>
      <c r="G182" s="215" t="s">
        <v>144</v>
      </c>
      <c r="H182" s="216">
        <v>1</v>
      </c>
      <c r="I182" s="217"/>
      <c r="J182" s="218">
        <f>ROUND(I182*H182,2)</f>
        <v>0</v>
      </c>
      <c r="K182" s="219"/>
      <c r="L182" s="42"/>
      <c r="M182" s="222" t="s">
        <v>1</v>
      </c>
      <c r="N182" s="223" t="s">
        <v>41</v>
      </c>
      <c r="O182" s="224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5">
        <f>S182*H182</f>
        <v>0</v>
      </c>
      <c r="U182" s="226" t="s">
        <v>1</v>
      </c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0" t="s">
        <v>83</v>
      </c>
      <c r="AT182" s="210" t="s">
        <v>156</v>
      </c>
      <c r="AU182" s="210" t="s">
        <v>76</v>
      </c>
      <c r="AY182" s="15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5" t="s">
        <v>83</v>
      </c>
      <c r="BK182" s="211">
        <f>ROUND(I182*H182,2)</f>
        <v>0</v>
      </c>
      <c r="BL182" s="15" t="s">
        <v>83</v>
      </c>
      <c r="BM182" s="210" t="s">
        <v>388</v>
      </c>
    </row>
    <row r="183" s="2" customFormat="1" ht="6.96" customHeight="1">
      <c r="A183" s="36"/>
      <c r="B183" s="64"/>
      <c r="C183" s="65"/>
      <c r="D183" s="65"/>
      <c r="E183" s="65"/>
      <c r="F183" s="65"/>
      <c r="G183" s="65"/>
      <c r="H183" s="65"/>
      <c r="I183" s="65"/>
      <c r="J183" s="65"/>
      <c r="K183" s="65"/>
      <c r="L183" s="42"/>
      <c r="M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</sheetData>
  <sheetProtection sheet="1" autoFilter="0" formatColumns="0" formatRows="0" objects="1" scenarios="1" spinCount="100000" saltValue="jexfJFBaxCFZGGPj15KhSTrjIUm/Jj5z+F8M7SmcU4FNLjFFZA9k+gGmAc4RgqCczMDoRfbT0d5i+8DhwNZLCA==" hashValue="nFfEeLlw6XMPWgFgeWmjRqw2w0I7eoWUHYsHiA7+Tmmo/V20DCRbxgVt86eCSuUZlUrr1AWp6vym7E6iK7b0Sw==" algorithmName="SHA-512" password="CC35"/>
  <autoFilter ref="C119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389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390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ROUND((SUM(BE120:BE223)),  2)</f>
        <v>0</v>
      </c>
      <c r="G35" s="36"/>
      <c r="H35" s="36"/>
      <c r="I35" s="162">
        <v>0.20999999999999999</v>
      </c>
      <c r="J35" s="161">
        <f>ROUND(((SUM(BE120:BE223))*I35),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ROUND((SUM(BF120:BF223)),  2)</f>
        <v>0</v>
      </c>
      <c r="G36" s="36"/>
      <c r="H36" s="36"/>
      <c r="I36" s="162">
        <v>0.14999999999999999</v>
      </c>
      <c r="J36" s="161">
        <f>ROUND(((SUM(BF120:BF223))*I36),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ROUND((SUM(BG120:BG223)),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ROUND((SUM(BH120:BH223)),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ROUND((SUM(BI120:BI223)),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01.2. - Oprava PZS P816 Kdyně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Kdyně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01.2. - Oprava PZS P816 Kdyně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Kdyně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SUM(P121:P223)</f>
        <v>0</v>
      </c>
      <c r="Q120" s="102"/>
      <c r="R120" s="195">
        <f>SUM(R121:R223)</f>
        <v>0</v>
      </c>
      <c r="S120" s="102"/>
      <c r="T120" s="195">
        <f>SUM(T121:T223)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SUM(BK121:BK223)</f>
        <v>0</v>
      </c>
    </row>
    <row r="121" s="2" customFormat="1" ht="44.25" customHeight="1">
      <c r="A121" s="36"/>
      <c r="B121" s="37"/>
      <c r="C121" s="197" t="s">
        <v>83</v>
      </c>
      <c r="D121" s="197" t="s">
        <v>136</v>
      </c>
      <c r="E121" s="198" t="s">
        <v>391</v>
      </c>
      <c r="F121" s="199" t="s">
        <v>392</v>
      </c>
      <c r="G121" s="200" t="s">
        <v>139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41</v>
      </c>
      <c r="O121" s="89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85</v>
      </c>
      <c r="AT121" s="210" t="s">
        <v>136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83</v>
      </c>
      <c r="BM121" s="210" t="s">
        <v>393</v>
      </c>
    </row>
    <row r="122" s="2" customFormat="1" ht="44.25" customHeight="1">
      <c r="A122" s="36"/>
      <c r="B122" s="37"/>
      <c r="C122" s="197" t="s">
        <v>85</v>
      </c>
      <c r="D122" s="197" t="s">
        <v>136</v>
      </c>
      <c r="E122" s="198" t="s">
        <v>394</v>
      </c>
      <c r="F122" s="199" t="s">
        <v>395</v>
      </c>
      <c r="G122" s="200" t="s">
        <v>144</v>
      </c>
      <c r="H122" s="201">
        <v>20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41</v>
      </c>
      <c r="O122" s="89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0" t="s">
        <v>85</v>
      </c>
      <c r="AT122" s="210" t="s">
        <v>136</v>
      </c>
      <c r="AU122" s="210" t="s">
        <v>76</v>
      </c>
      <c r="AY122" s="15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83</v>
      </c>
      <c r="BK122" s="211">
        <f>ROUND(I122*H122,2)</f>
        <v>0</v>
      </c>
      <c r="BL122" s="15" t="s">
        <v>83</v>
      </c>
      <c r="BM122" s="210" t="s">
        <v>396</v>
      </c>
    </row>
    <row r="123" s="2" customFormat="1" ht="24.15" customHeight="1">
      <c r="A123" s="36"/>
      <c r="B123" s="37"/>
      <c r="C123" s="197" t="s">
        <v>147</v>
      </c>
      <c r="D123" s="197" t="s">
        <v>136</v>
      </c>
      <c r="E123" s="198" t="s">
        <v>397</v>
      </c>
      <c r="F123" s="199" t="s">
        <v>398</v>
      </c>
      <c r="G123" s="200" t="s">
        <v>144</v>
      </c>
      <c r="H123" s="201">
        <v>20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85</v>
      </c>
      <c r="AT123" s="210" t="s">
        <v>136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83</v>
      </c>
      <c r="BM123" s="210" t="s">
        <v>399</v>
      </c>
    </row>
    <row r="124" s="2" customFormat="1" ht="21.75" customHeight="1">
      <c r="A124" s="36"/>
      <c r="B124" s="37"/>
      <c r="C124" s="212" t="s">
        <v>151</v>
      </c>
      <c r="D124" s="212" t="s">
        <v>156</v>
      </c>
      <c r="E124" s="213" t="s">
        <v>400</v>
      </c>
      <c r="F124" s="214" t="s">
        <v>401</v>
      </c>
      <c r="G124" s="215" t="s">
        <v>144</v>
      </c>
      <c r="H124" s="216">
        <v>20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41</v>
      </c>
      <c r="O124" s="89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0" t="s">
        <v>83</v>
      </c>
      <c r="AT124" s="210" t="s">
        <v>156</v>
      </c>
      <c r="AU124" s="210" t="s">
        <v>76</v>
      </c>
      <c r="AY124" s="15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5" t="s">
        <v>83</v>
      </c>
      <c r="BK124" s="211">
        <f>ROUND(I124*H124,2)</f>
        <v>0</v>
      </c>
      <c r="BL124" s="15" t="s">
        <v>83</v>
      </c>
      <c r="BM124" s="210" t="s">
        <v>402</v>
      </c>
    </row>
    <row r="125" s="2" customFormat="1" ht="16.5" customHeight="1">
      <c r="A125" s="36"/>
      <c r="B125" s="37"/>
      <c r="C125" s="212" t="s">
        <v>155</v>
      </c>
      <c r="D125" s="212" t="s">
        <v>156</v>
      </c>
      <c r="E125" s="213" t="s">
        <v>403</v>
      </c>
      <c r="F125" s="214" t="s">
        <v>404</v>
      </c>
      <c r="G125" s="215" t="s">
        <v>144</v>
      </c>
      <c r="H125" s="216">
        <v>20</v>
      </c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83</v>
      </c>
      <c r="AT125" s="210" t="s">
        <v>156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83</v>
      </c>
      <c r="BM125" s="210" t="s">
        <v>405</v>
      </c>
    </row>
    <row r="126" s="2" customFormat="1" ht="21.75" customHeight="1">
      <c r="A126" s="36"/>
      <c r="B126" s="37"/>
      <c r="C126" s="212" t="s">
        <v>160</v>
      </c>
      <c r="D126" s="212" t="s">
        <v>156</v>
      </c>
      <c r="E126" s="213" t="s">
        <v>406</v>
      </c>
      <c r="F126" s="214" t="s">
        <v>407</v>
      </c>
      <c r="G126" s="215" t="s">
        <v>144</v>
      </c>
      <c r="H126" s="216">
        <v>20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83</v>
      </c>
      <c r="AT126" s="210" t="s">
        <v>156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83</v>
      </c>
      <c r="BM126" s="210" t="s">
        <v>408</v>
      </c>
    </row>
    <row r="127" s="2" customFormat="1" ht="16.5" customHeight="1">
      <c r="A127" s="36"/>
      <c r="B127" s="37"/>
      <c r="C127" s="212" t="s">
        <v>164</v>
      </c>
      <c r="D127" s="212" t="s">
        <v>156</v>
      </c>
      <c r="E127" s="213" t="s">
        <v>409</v>
      </c>
      <c r="F127" s="214" t="s">
        <v>410</v>
      </c>
      <c r="G127" s="215" t="s">
        <v>144</v>
      </c>
      <c r="H127" s="216">
        <v>20</v>
      </c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41</v>
      </c>
      <c r="O127" s="89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83</v>
      </c>
      <c r="AT127" s="210" t="s">
        <v>156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83</v>
      </c>
      <c r="BM127" s="210" t="s">
        <v>411</v>
      </c>
    </row>
    <row r="128" s="2" customFormat="1" ht="49.05" customHeight="1">
      <c r="A128" s="36"/>
      <c r="B128" s="37"/>
      <c r="C128" s="197" t="s">
        <v>168</v>
      </c>
      <c r="D128" s="197" t="s">
        <v>136</v>
      </c>
      <c r="E128" s="198" t="s">
        <v>142</v>
      </c>
      <c r="F128" s="199" t="s">
        <v>143</v>
      </c>
      <c r="G128" s="200" t="s">
        <v>144</v>
      </c>
      <c r="H128" s="201">
        <v>1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41</v>
      </c>
      <c r="O128" s="89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0" t="s">
        <v>145</v>
      </c>
      <c r="AT128" s="210" t="s">
        <v>136</v>
      </c>
      <c r="AU128" s="210" t="s">
        <v>76</v>
      </c>
      <c r="AY128" s="15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5" t="s">
        <v>83</v>
      </c>
      <c r="BK128" s="211">
        <f>ROUND(I128*H128,2)</f>
        <v>0</v>
      </c>
      <c r="BL128" s="15" t="s">
        <v>145</v>
      </c>
      <c r="BM128" s="210" t="s">
        <v>412</v>
      </c>
    </row>
    <row r="129" s="2" customFormat="1" ht="16.5" customHeight="1">
      <c r="A129" s="36"/>
      <c r="B129" s="37"/>
      <c r="C129" s="197" t="s">
        <v>172</v>
      </c>
      <c r="D129" s="197" t="s">
        <v>136</v>
      </c>
      <c r="E129" s="198" t="s">
        <v>152</v>
      </c>
      <c r="F129" s="199" t="s">
        <v>153</v>
      </c>
      <c r="G129" s="200" t="s">
        <v>144</v>
      </c>
      <c r="H129" s="201">
        <v>1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85</v>
      </c>
      <c r="AT129" s="210" t="s">
        <v>136</v>
      </c>
      <c r="AU129" s="210" t="s">
        <v>76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83</v>
      </c>
      <c r="BM129" s="210" t="s">
        <v>413</v>
      </c>
    </row>
    <row r="130" s="2" customFormat="1" ht="21.75" customHeight="1">
      <c r="A130" s="36"/>
      <c r="B130" s="37"/>
      <c r="C130" s="212" t="s">
        <v>176</v>
      </c>
      <c r="D130" s="212" t="s">
        <v>156</v>
      </c>
      <c r="E130" s="213" t="s">
        <v>157</v>
      </c>
      <c r="F130" s="214" t="s">
        <v>158</v>
      </c>
      <c r="G130" s="215" t="s">
        <v>144</v>
      </c>
      <c r="H130" s="216">
        <v>1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41</v>
      </c>
      <c r="O130" s="89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0" t="s">
        <v>83</v>
      </c>
      <c r="AT130" s="210" t="s">
        <v>156</v>
      </c>
      <c r="AU130" s="210" t="s">
        <v>76</v>
      </c>
      <c r="AY130" s="15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5" t="s">
        <v>83</v>
      </c>
      <c r="BK130" s="211">
        <f>ROUND(I130*H130,2)</f>
        <v>0</v>
      </c>
      <c r="BL130" s="15" t="s">
        <v>83</v>
      </c>
      <c r="BM130" s="210" t="s">
        <v>414</v>
      </c>
    </row>
    <row r="131" s="2" customFormat="1" ht="24.15" customHeight="1">
      <c r="A131" s="36"/>
      <c r="B131" s="37"/>
      <c r="C131" s="212" t="s">
        <v>180</v>
      </c>
      <c r="D131" s="212" t="s">
        <v>156</v>
      </c>
      <c r="E131" s="213" t="s">
        <v>161</v>
      </c>
      <c r="F131" s="214" t="s">
        <v>162</v>
      </c>
      <c r="G131" s="215" t="s">
        <v>144</v>
      </c>
      <c r="H131" s="216">
        <v>4</v>
      </c>
      <c r="I131" s="217"/>
      <c r="J131" s="218">
        <f>ROUND(I131*H131,2)</f>
        <v>0</v>
      </c>
      <c r="K131" s="219"/>
      <c r="L131" s="42"/>
      <c r="M131" s="220" t="s">
        <v>1</v>
      </c>
      <c r="N131" s="221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83</v>
      </c>
      <c r="AT131" s="210" t="s">
        <v>156</v>
      </c>
      <c r="AU131" s="210" t="s">
        <v>76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83</v>
      </c>
      <c r="BM131" s="210" t="s">
        <v>415</v>
      </c>
    </row>
    <row r="132" s="2" customFormat="1" ht="16.5" customHeight="1">
      <c r="A132" s="36"/>
      <c r="B132" s="37"/>
      <c r="C132" s="212" t="s">
        <v>184</v>
      </c>
      <c r="D132" s="212" t="s">
        <v>156</v>
      </c>
      <c r="E132" s="213" t="s">
        <v>165</v>
      </c>
      <c r="F132" s="214" t="s">
        <v>166</v>
      </c>
      <c r="G132" s="215" t="s">
        <v>144</v>
      </c>
      <c r="H132" s="216">
        <v>1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41</v>
      </c>
      <c r="O132" s="89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0" t="s">
        <v>83</v>
      </c>
      <c r="AT132" s="210" t="s">
        <v>156</v>
      </c>
      <c r="AU132" s="210" t="s">
        <v>76</v>
      </c>
      <c r="AY132" s="15" t="s">
        <v>140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5" t="s">
        <v>83</v>
      </c>
      <c r="BK132" s="211">
        <f>ROUND(I132*H132,2)</f>
        <v>0</v>
      </c>
      <c r="BL132" s="15" t="s">
        <v>83</v>
      </c>
      <c r="BM132" s="210" t="s">
        <v>416</v>
      </c>
    </row>
    <row r="133" s="2" customFormat="1" ht="16.5" customHeight="1">
      <c r="A133" s="36"/>
      <c r="B133" s="37"/>
      <c r="C133" s="212" t="s">
        <v>189</v>
      </c>
      <c r="D133" s="212" t="s">
        <v>156</v>
      </c>
      <c r="E133" s="213" t="s">
        <v>169</v>
      </c>
      <c r="F133" s="214" t="s">
        <v>170</v>
      </c>
      <c r="G133" s="215" t="s">
        <v>144</v>
      </c>
      <c r="H133" s="216">
        <v>1</v>
      </c>
      <c r="I133" s="217"/>
      <c r="J133" s="218">
        <f>ROUND(I133*H133,2)</f>
        <v>0</v>
      </c>
      <c r="K133" s="219"/>
      <c r="L133" s="42"/>
      <c r="M133" s="220" t="s">
        <v>1</v>
      </c>
      <c r="N133" s="221" t="s">
        <v>41</v>
      </c>
      <c r="O133" s="89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0" t="s">
        <v>83</v>
      </c>
      <c r="AT133" s="210" t="s">
        <v>156</v>
      </c>
      <c r="AU133" s="210" t="s">
        <v>76</v>
      </c>
      <c r="AY133" s="15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5" t="s">
        <v>83</v>
      </c>
      <c r="BK133" s="211">
        <f>ROUND(I133*H133,2)</f>
        <v>0</v>
      </c>
      <c r="BL133" s="15" t="s">
        <v>83</v>
      </c>
      <c r="BM133" s="210" t="s">
        <v>417</v>
      </c>
    </row>
    <row r="134" s="2" customFormat="1" ht="16.5" customHeight="1">
      <c r="A134" s="36"/>
      <c r="B134" s="37"/>
      <c r="C134" s="212" t="s">
        <v>193</v>
      </c>
      <c r="D134" s="212" t="s">
        <v>156</v>
      </c>
      <c r="E134" s="213" t="s">
        <v>173</v>
      </c>
      <c r="F134" s="214" t="s">
        <v>174</v>
      </c>
      <c r="G134" s="215" t="s">
        <v>144</v>
      </c>
      <c r="H134" s="216">
        <v>60</v>
      </c>
      <c r="I134" s="217"/>
      <c r="J134" s="218">
        <f>ROUND(I134*H134,2)</f>
        <v>0</v>
      </c>
      <c r="K134" s="219"/>
      <c r="L134" s="42"/>
      <c r="M134" s="220" t="s">
        <v>1</v>
      </c>
      <c r="N134" s="221" t="s">
        <v>41</v>
      </c>
      <c r="O134" s="89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0" t="s">
        <v>83</v>
      </c>
      <c r="AT134" s="210" t="s">
        <v>156</v>
      </c>
      <c r="AU134" s="210" t="s">
        <v>76</v>
      </c>
      <c r="AY134" s="15" t="s">
        <v>140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5" t="s">
        <v>83</v>
      </c>
      <c r="BK134" s="211">
        <f>ROUND(I134*H134,2)</f>
        <v>0</v>
      </c>
      <c r="BL134" s="15" t="s">
        <v>83</v>
      </c>
      <c r="BM134" s="210" t="s">
        <v>418</v>
      </c>
    </row>
    <row r="135" s="2" customFormat="1" ht="16.5" customHeight="1">
      <c r="A135" s="36"/>
      <c r="B135" s="37"/>
      <c r="C135" s="212" t="s">
        <v>8</v>
      </c>
      <c r="D135" s="212" t="s">
        <v>156</v>
      </c>
      <c r="E135" s="213" t="s">
        <v>177</v>
      </c>
      <c r="F135" s="214" t="s">
        <v>178</v>
      </c>
      <c r="G135" s="215" t="s">
        <v>144</v>
      </c>
      <c r="H135" s="216">
        <v>1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41</v>
      </c>
      <c r="O135" s="89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0" t="s">
        <v>83</v>
      </c>
      <c r="AT135" s="210" t="s">
        <v>156</v>
      </c>
      <c r="AU135" s="210" t="s">
        <v>76</v>
      </c>
      <c r="AY135" s="15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83</v>
      </c>
      <c r="BK135" s="211">
        <f>ROUND(I135*H135,2)</f>
        <v>0</v>
      </c>
      <c r="BL135" s="15" t="s">
        <v>83</v>
      </c>
      <c r="BM135" s="210" t="s">
        <v>419</v>
      </c>
    </row>
    <row r="136" s="2" customFormat="1" ht="16.5" customHeight="1">
      <c r="A136" s="36"/>
      <c r="B136" s="37"/>
      <c r="C136" s="212" t="s">
        <v>200</v>
      </c>
      <c r="D136" s="212" t="s">
        <v>156</v>
      </c>
      <c r="E136" s="213" t="s">
        <v>185</v>
      </c>
      <c r="F136" s="214" t="s">
        <v>186</v>
      </c>
      <c r="G136" s="215" t="s">
        <v>187</v>
      </c>
      <c r="H136" s="216">
        <v>1</v>
      </c>
      <c r="I136" s="217"/>
      <c r="J136" s="218">
        <f>ROUND(I136*H136,2)</f>
        <v>0</v>
      </c>
      <c r="K136" s="219"/>
      <c r="L136" s="42"/>
      <c r="M136" s="220" t="s">
        <v>1</v>
      </c>
      <c r="N136" s="221" t="s">
        <v>41</v>
      </c>
      <c r="O136" s="89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0" t="s">
        <v>83</v>
      </c>
      <c r="AT136" s="210" t="s">
        <v>156</v>
      </c>
      <c r="AU136" s="210" t="s">
        <v>76</v>
      </c>
      <c r="AY136" s="15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5" t="s">
        <v>83</v>
      </c>
      <c r="BK136" s="211">
        <f>ROUND(I136*H136,2)</f>
        <v>0</v>
      </c>
      <c r="BL136" s="15" t="s">
        <v>83</v>
      </c>
      <c r="BM136" s="210" t="s">
        <v>420</v>
      </c>
    </row>
    <row r="137" s="2" customFormat="1" ht="16.5" customHeight="1">
      <c r="A137" s="36"/>
      <c r="B137" s="37"/>
      <c r="C137" s="212" t="s">
        <v>204</v>
      </c>
      <c r="D137" s="212" t="s">
        <v>156</v>
      </c>
      <c r="E137" s="213" t="s">
        <v>190</v>
      </c>
      <c r="F137" s="214" t="s">
        <v>191</v>
      </c>
      <c r="G137" s="215" t="s">
        <v>144</v>
      </c>
      <c r="H137" s="216">
        <v>120</v>
      </c>
      <c r="I137" s="217"/>
      <c r="J137" s="218">
        <f>ROUND(I137*H137,2)</f>
        <v>0</v>
      </c>
      <c r="K137" s="219"/>
      <c r="L137" s="42"/>
      <c r="M137" s="220" t="s">
        <v>1</v>
      </c>
      <c r="N137" s="221" t="s">
        <v>41</v>
      </c>
      <c r="O137" s="89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0" t="s">
        <v>83</v>
      </c>
      <c r="AT137" s="210" t="s">
        <v>156</v>
      </c>
      <c r="AU137" s="210" t="s">
        <v>76</v>
      </c>
      <c r="AY137" s="15" t="s">
        <v>140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5" t="s">
        <v>83</v>
      </c>
      <c r="BK137" s="211">
        <f>ROUND(I137*H137,2)</f>
        <v>0</v>
      </c>
      <c r="BL137" s="15" t="s">
        <v>83</v>
      </c>
      <c r="BM137" s="210" t="s">
        <v>421</v>
      </c>
    </row>
    <row r="138" s="2" customFormat="1" ht="16.5" customHeight="1">
      <c r="A138" s="36"/>
      <c r="B138" s="37"/>
      <c r="C138" s="212" t="s">
        <v>208</v>
      </c>
      <c r="D138" s="212" t="s">
        <v>156</v>
      </c>
      <c r="E138" s="213" t="s">
        <v>194</v>
      </c>
      <c r="F138" s="214" t="s">
        <v>195</v>
      </c>
      <c r="G138" s="215" t="s">
        <v>144</v>
      </c>
      <c r="H138" s="216">
        <v>80</v>
      </c>
      <c r="I138" s="217"/>
      <c r="J138" s="218">
        <f>ROUND(I138*H138,2)</f>
        <v>0</v>
      </c>
      <c r="K138" s="219"/>
      <c r="L138" s="42"/>
      <c r="M138" s="220" t="s">
        <v>1</v>
      </c>
      <c r="N138" s="221" t="s">
        <v>41</v>
      </c>
      <c r="O138" s="89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0" t="s">
        <v>83</v>
      </c>
      <c r="AT138" s="210" t="s">
        <v>156</v>
      </c>
      <c r="AU138" s="210" t="s">
        <v>76</v>
      </c>
      <c r="AY138" s="15" t="s">
        <v>140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5" t="s">
        <v>83</v>
      </c>
      <c r="BK138" s="211">
        <f>ROUND(I138*H138,2)</f>
        <v>0</v>
      </c>
      <c r="BL138" s="15" t="s">
        <v>83</v>
      </c>
      <c r="BM138" s="210" t="s">
        <v>422</v>
      </c>
    </row>
    <row r="139" s="2" customFormat="1" ht="16.5" customHeight="1">
      <c r="A139" s="36"/>
      <c r="B139" s="37"/>
      <c r="C139" s="212" t="s">
        <v>212</v>
      </c>
      <c r="D139" s="212" t="s">
        <v>156</v>
      </c>
      <c r="E139" s="213" t="s">
        <v>197</v>
      </c>
      <c r="F139" s="214" t="s">
        <v>198</v>
      </c>
      <c r="G139" s="215" t="s">
        <v>144</v>
      </c>
      <c r="H139" s="216">
        <v>60</v>
      </c>
      <c r="I139" s="217"/>
      <c r="J139" s="218">
        <f>ROUND(I139*H139,2)</f>
        <v>0</v>
      </c>
      <c r="K139" s="219"/>
      <c r="L139" s="42"/>
      <c r="M139" s="220" t="s">
        <v>1</v>
      </c>
      <c r="N139" s="221" t="s">
        <v>41</v>
      </c>
      <c r="O139" s="89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0" t="s">
        <v>83</v>
      </c>
      <c r="AT139" s="210" t="s">
        <v>156</v>
      </c>
      <c r="AU139" s="210" t="s">
        <v>76</v>
      </c>
      <c r="AY139" s="15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5" t="s">
        <v>83</v>
      </c>
      <c r="BK139" s="211">
        <f>ROUND(I139*H139,2)</f>
        <v>0</v>
      </c>
      <c r="BL139" s="15" t="s">
        <v>83</v>
      </c>
      <c r="BM139" s="210" t="s">
        <v>423</v>
      </c>
    </row>
    <row r="140" s="2" customFormat="1" ht="16.5" customHeight="1">
      <c r="A140" s="36"/>
      <c r="B140" s="37"/>
      <c r="C140" s="212" t="s">
        <v>216</v>
      </c>
      <c r="D140" s="212" t="s">
        <v>156</v>
      </c>
      <c r="E140" s="213" t="s">
        <v>201</v>
      </c>
      <c r="F140" s="214" t="s">
        <v>202</v>
      </c>
      <c r="G140" s="215" t="s">
        <v>144</v>
      </c>
      <c r="H140" s="216">
        <v>2</v>
      </c>
      <c r="I140" s="217"/>
      <c r="J140" s="218">
        <f>ROUND(I140*H140,2)</f>
        <v>0</v>
      </c>
      <c r="K140" s="219"/>
      <c r="L140" s="42"/>
      <c r="M140" s="220" t="s">
        <v>1</v>
      </c>
      <c r="N140" s="221" t="s">
        <v>41</v>
      </c>
      <c r="O140" s="89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0" t="s">
        <v>83</v>
      </c>
      <c r="AT140" s="210" t="s">
        <v>156</v>
      </c>
      <c r="AU140" s="210" t="s">
        <v>76</v>
      </c>
      <c r="AY140" s="15" t="s">
        <v>140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5" t="s">
        <v>83</v>
      </c>
      <c r="BK140" s="211">
        <f>ROUND(I140*H140,2)</f>
        <v>0</v>
      </c>
      <c r="BL140" s="15" t="s">
        <v>83</v>
      </c>
      <c r="BM140" s="210" t="s">
        <v>424</v>
      </c>
    </row>
    <row r="141" s="2" customFormat="1" ht="16.5" customHeight="1">
      <c r="A141" s="36"/>
      <c r="B141" s="37"/>
      <c r="C141" s="212" t="s">
        <v>7</v>
      </c>
      <c r="D141" s="212" t="s">
        <v>156</v>
      </c>
      <c r="E141" s="213" t="s">
        <v>205</v>
      </c>
      <c r="F141" s="214" t="s">
        <v>206</v>
      </c>
      <c r="G141" s="215" t="s">
        <v>144</v>
      </c>
      <c r="H141" s="216">
        <v>2</v>
      </c>
      <c r="I141" s="217"/>
      <c r="J141" s="218">
        <f>ROUND(I141*H141,2)</f>
        <v>0</v>
      </c>
      <c r="K141" s="219"/>
      <c r="L141" s="42"/>
      <c r="M141" s="220" t="s">
        <v>1</v>
      </c>
      <c r="N141" s="221" t="s">
        <v>41</v>
      </c>
      <c r="O141" s="89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0" t="s">
        <v>83</v>
      </c>
      <c r="AT141" s="210" t="s">
        <v>156</v>
      </c>
      <c r="AU141" s="210" t="s">
        <v>76</v>
      </c>
      <c r="AY141" s="15" t="s">
        <v>140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83</v>
      </c>
      <c r="BK141" s="211">
        <f>ROUND(I141*H141,2)</f>
        <v>0</v>
      </c>
      <c r="BL141" s="15" t="s">
        <v>83</v>
      </c>
      <c r="BM141" s="210" t="s">
        <v>425</v>
      </c>
    </row>
    <row r="142" s="2" customFormat="1" ht="16.5" customHeight="1">
      <c r="A142" s="36"/>
      <c r="B142" s="37"/>
      <c r="C142" s="212" t="s">
        <v>224</v>
      </c>
      <c r="D142" s="212" t="s">
        <v>156</v>
      </c>
      <c r="E142" s="213" t="s">
        <v>269</v>
      </c>
      <c r="F142" s="214" t="s">
        <v>270</v>
      </c>
      <c r="G142" s="215" t="s">
        <v>187</v>
      </c>
      <c r="H142" s="216">
        <v>40</v>
      </c>
      <c r="I142" s="217"/>
      <c r="J142" s="218">
        <f>ROUND(I142*H142,2)</f>
        <v>0</v>
      </c>
      <c r="K142" s="219"/>
      <c r="L142" s="42"/>
      <c r="M142" s="220" t="s">
        <v>1</v>
      </c>
      <c r="N142" s="221" t="s">
        <v>41</v>
      </c>
      <c r="O142" s="89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0" t="s">
        <v>83</v>
      </c>
      <c r="AT142" s="210" t="s">
        <v>156</v>
      </c>
      <c r="AU142" s="210" t="s">
        <v>76</v>
      </c>
      <c r="AY142" s="15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5" t="s">
        <v>83</v>
      </c>
      <c r="BK142" s="211">
        <f>ROUND(I142*H142,2)</f>
        <v>0</v>
      </c>
      <c r="BL142" s="15" t="s">
        <v>83</v>
      </c>
      <c r="BM142" s="210" t="s">
        <v>426</v>
      </c>
    </row>
    <row r="143" s="2" customFormat="1" ht="33" customHeight="1">
      <c r="A143" s="36"/>
      <c r="B143" s="37"/>
      <c r="C143" s="197" t="s">
        <v>228</v>
      </c>
      <c r="D143" s="197" t="s">
        <v>136</v>
      </c>
      <c r="E143" s="198" t="s">
        <v>217</v>
      </c>
      <c r="F143" s="199" t="s">
        <v>218</v>
      </c>
      <c r="G143" s="200" t="s">
        <v>219</v>
      </c>
      <c r="H143" s="201">
        <v>20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41</v>
      </c>
      <c r="O143" s="89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0" t="s">
        <v>85</v>
      </c>
      <c r="AT143" s="210" t="s">
        <v>136</v>
      </c>
      <c r="AU143" s="210" t="s">
        <v>76</v>
      </c>
      <c r="AY143" s="15" t="s">
        <v>140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5" t="s">
        <v>83</v>
      </c>
      <c r="BK143" s="211">
        <f>ROUND(I143*H143,2)</f>
        <v>0</v>
      </c>
      <c r="BL143" s="15" t="s">
        <v>83</v>
      </c>
      <c r="BM143" s="210" t="s">
        <v>427</v>
      </c>
    </row>
    <row r="144" s="2" customFormat="1" ht="33" customHeight="1">
      <c r="A144" s="36"/>
      <c r="B144" s="37"/>
      <c r="C144" s="197" t="s">
        <v>232</v>
      </c>
      <c r="D144" s="197" t="s">
        <v>136</v>
      </c>
      <c r="E144" s="198" t="s">
        <v>221</v>
      </c>
      <c r="F144" s="199" t="s">
        <v>222</v>
      </c>
      <c r="G144" s="200" t="s">
        <v>219</v>
      </c>
      <c r="H144" s="201">
        <v>25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41</v>
      </c>
      <c r="O144" s="89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0" t="s">
        <v>85</v>
      </c>
      <c r="AT144" s="210" t="s">
        <v>136</v>
      </c>
      <c r="AU144" s="210" t="s">
        <v>76</v>
      </c>
      <c r="AY144" s="15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5" t="s">
        <v>83</v>
      </c>
      <c r="BK144" s="211">
        <f>ROUND(I144*H144,2)</f>
        <v>0</v>
      </c>
      <c r="BL144" s="15" t="s">
        <v>83</v>
      </c>
      <c r="BM144" s="210" t="s">
        <v>428</v>
      </c>
    </row>
    <row r="145" s="2" customFormat="1" ht="24.15" customHeight="1">
      <c r="A145" s="36"/>
      <c r="B145" s="37"/>
      <c r="C145" s="197" t="s">
        <v>236</v>
      </c>
      <c r="D145" s="197" t="s">
        <v>136</v>
      </c>
      <c r="E145" s="198" t="s">
        <v>429</v>
      </c>
      <c r="F145" s="199" t="s">
        <v>430</v>
      </c>
      <c r="G145" s="200" t="s">
        <v>219</v>
      </c>
      <c r="H145" s="201">
        <v>20</v>
      </c>
      <c r="I145" s="202"/>
      <c r="J145" s="203">
        <f>ROUND(I145*H145,2)</f>
        <v>0</v>
      </c>
      <c r="K145" s="204"/>
      <c r="L145" s="205"/>
      <c r="M145" s="206" t="s">
        <v>1</v>
      </c>
      <c r="N145" s="207" t="s">
        <v>41</v>
      </c>
      <c r="O145" s="89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0" t="s">
        <v>145</v>
      </c>
      <c r="AT145" s="210" t="s">
        <v>136</v>
      </c>
      <c r="AU145" s="210" t="s">
        <v>76</v>
      </c>
      <c r="AY145" s="15" t="s">
        <v>140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5" t="s">
        <v>83</v>
      </c>
      <c r="BK145" s="211">
        <f>ROUND(I145*H145,2)</f>
        <v>0</v>
      </c>
      <c r="BL145" s="15" t="s">
        <v>145</v>
      </c>
      <c r="BM145" s="210" t="s">
        <v>431</v>
      </c>
    </row>
    <row r="146" s="2" customFormat="1" ht="33" customHeight="1">
      <c r="A146" s="36"/>
      <c r="B146" s="37"/>
      <c r="C146" s="212" t="s">
        <v>240</v>
      </c>
      <c r="D146" s="212" t="s">
        <v>156</v>
      </c>
      <c r="E146" s="213" t="s">
        <v>225</v>
      </c>
      <c r="F146" s="214" t="s">
        <v>226</v>
      </c>
      <c r="G146" s="215" t="s">
        <v>219</v>
      </c>
      <c r="H146" s="216">
        <v>24</v>
      </c>
      <c r="I146" s="217"/>
      <c r="J146" s="218">
        <f>ROUND(I146*H146,2)</f>
        <v>0</v>
      </c>
      <c r="K146" s="219"/>
      <c r="L146" s="42"/>
      <c r="M146" s="220" t="s">
        <v>1</v>
      </c>
      <c r="N146" s="221" t="s">
        <v>41</v>
      </c>
      <c r="O146" s="89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0" t="s">
        <v>83</v>
      </c>
      <c r="AT146" s="210" t="s">
        <v>156</v>
      </c>
      <c r="AU146" s="210" t="s">
        <v>76</v>
      </c>
      <c r="AY146" s="15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5" t="s">
        <v>83</v>
      </c>
      <c r="BK146" s="211">
        <f>ROUND(I146*H146,2)</f>
        <v>0</v>
      </c>
      <c r="BL146" s="15" t="s">
        <v>83</v>
      </c>
      <c r="BM146" s="210" t="s">
        <v>432</v>
      </c>
    </row>
    <row r="147" s="2" customFormat="1" ht="49.05" customHeight="1">
      <c r="A147" s="36"/>
      <c r="B147" s="37"/>
      <c r="C147" s="197" t="s">
        <v>244</v>
      </c>
      <c r="D147" s="197" t="s">
        <v>136</v>
      </c>
      <c r="E147" s="198" t="s">
        <v>229</v>
      </c>
      <c r="F147" s="199" t="s">
        <v>230</v>
      </c>
      <c r="G147" s="200" t="s">
        <v>144</v>
      </c>
      <c r="H147" s="201">
        <v>2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41</v>
      </c>
      <c r="O147" s="89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0" t="s">
        <v>85</v>
      </c>
      <c r="AT147" s="210" t="s">
        <v>136</v>
      </c>
      <c r="AU147" s="210" t="s">
        <v>76</v>
      </c>
      <c r="AY147" s="15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83</v>
      </c>
      <c r="BK147" s="211">
        <f>ROUND(I147*H147,2)</f>
        <v>0</v>
      </c>
      <c r="BL147" s="15" t="s">
        <v>83</v>
      </c>
      <c r="BM147" s="210" t="s">
        <v>433</v>
      </c>
    </row>
    <row r="148" s="2" customFormat="1" ht="37.8" customHeight="1">
      <c r="A148" s="36"/>
      <c r="B148" s="37"/>
      <c r="C148" s="197" t="s">
        <v>248</v>
      </c>
      <c r="D148" s="197" t="s">
        <v>136</v>
      </c>
      <c r="E148" s="198" t="s">
        <v>233</v>
      </c>
      <c r="F148" s="199" t="s">
        <v>234</v>
      </c>
      <c r="G148" s="200" t="s">
        <v>144</v>
      </c>
      <c r="H148" s="201">
        <v>1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41</v>
      </c>
      <c r="O148" s="89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0" t="s">
        <v>85</v>
      </c>
      <c r="AT148" s="210" t="s">
        <v>136</v>
      </c>
      <c r="AU148" s="210" t="s">
        <v>76</v>
      </c>
      <c r="AY148" s="15" t="s">
        <v>140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5" t="s">
        <v>83</v>
      </c>
      <c r="BK148" s="211">
        <f>ROUND(I148*H148,2)</f>
        <v>0</v>
      </c>
      <c r="BL148" s="15" t="s">
        <v>83</v>
      </c>
      <c r="BM148" s="210" t="s">
        <v>434</v>
      </c>
    </row>
    <row r="149" s="2" customFormat="1" ht="37.8" customHeight="1">
      <c r="A149" s="36"/>
      <c r="B149" s="37"/>
      <c r="C149" s="197" t="s">
        <v>252</v>
      </c>
      <c r="D149" s="197" t="s">
        <v>136</v>
      </c>
      <c r="E149" s="198" t="s">
        <v>237</v>
      </c>
      <c r="F149" s="199" t="s">
        <v>238</v>
      </c>
      <c r="G149" s="200" t="s">
        <v>144</v>
      </c>
      <c r="H149" s="201">
        <v>2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41</v>
      </c>
      <c r="O149" s="89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0" t="s">
        <v>85</v>
      </c>
      <c r="AT149" s="210" t="s">
        <v>136</v>
      </c>
      <c r="AU149" s="210" t="s">
        <v>76</v>
      </c>
      <c r="AY149" s="15" t="s">
        <v>140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5" t="s">
        <v>83</v>
      </c>
      <c r="BK149" s="211">
        <f>ROUND(I149*H149,2)</f>
        <v>0</v>
      </c>
      <c r="BL149" s="15" t="s">
        <v>83</v>
      </c>
      <c r="BM149" s="210" t="s">
        <v>435</v>
      </c>
    </row>
    <row r="150" s="2" customFormat="1" ht="37.8" customHeight="1">
      <c r="A150" s="36"/>
      <c r="B150" s="37"/>
      <c r="C150" s="197" t="s">
        <v>256</v>
      </c>
      <c r="D150" s="197" t="s">
        <v>136</v>
      </c>
      <c r="E150" s="198" t="s">
        <v>241</v>
      </c>
      <c r="F150" s="199" t="s">
        <v>242</v>
      </c>
      <c r="G150" s="200" t="s">
        <v>144</v>
      </c>
      <c r="H150" s="201">
        <v>3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89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0" t="s">
        <v>85</v>
      </c>
      <c r="AT150" s="210" t="s">
        <v>136</v>
      </c>
      <c r="AU150" s="210" t="s">
        <v>76</v>
      </c>
      <c r="AY150" s="15" t="s">
        <v>140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5" t="s">
        <v>83</v>
      </c>
      <c r="BK150" s="211">
        <f>ROUND(I150*H150,2)</f>
        <v>0</v>
      </c>
      <c r="BL150" s="15" t="s">
        <v>83</v>
      </c>
      <c r="BM150" s="210" t="s">
        <v>436</v>
      </c>
    </row>
    <row r="151" s="2" customFormat="1" ht="37.8" customHeight="1">
      <c r="A151" s="36"/>
      <c r="B151" s="37"/>
      <c r="C151" s="197" t="s">
        <v>260</v>
      </c>
      <c r="D151" s="197" t="s">
        <v>136</v>
      </c>
      <c r="E151" s="198" t="s">
        <v>245</v>
      </c>
      <c r="F151" s="199" t="s">
        <v>246</v>
      </c>
      <c r="G151" s="200" t="s">
        <v>144</v>
      </c>
      <c r="H151" s="201">
        <v>2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41</v>
      </c>
      <c r="O151" s="89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0" t="s">
        <v>85</v>
      </c>
      <c r="AT151" s="210" t="s">
        <v>136</v>
      </c>
      <c r="AU151" s="210" t="s">
        <v>76</v>
      </c>
      <c r="AY151" s="15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5" t="s">
        <v>83</v>
      </c>
      <c r="BK151" s="211">
        <f>ROUND(I151*H151,2)</f>
        <v>0</v>
      </c>
      <c r="BL151" s="15" t="s">
        <v>83</v>
      </c>
      <c r="BM151" s="210" t="s">
        <v>437</v>
      </c>
    </row>
    <row r="152" s="2" customFormat="1" ht="37.8" customHeight="1">
      <c r="A152" s="36"/>
      <c r="B152" s="37"/>
      <c r="C152" s="197" t="s">
        <v>264</v>
      </c>
      <c r="D152" s="197" t="s">
        <v>136</v>
      </c>
      <c r="E152" s="198" t="s">
        <v>249</v>
      </c>
      <c r="F152" s="199" t="s">
        <v>250</v>
      </c>
      <c r="G152" s="200" t="s">
        <v>144</v>
      </c>
      <c r="H152" s="201">
        <v>2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41</v>
      </c>
      <c r="O152" s="89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0" t="s">
        <v>85</v>
      </c>
      <c r="AT152" s="210" t="s">
        <v>136</v>
      </c>
      <c r="AU152" s="210" t="s">
        <v>76</v>
      </c>
      <c r="AY152" s="15" t="s">
        <v>140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5" t="s">
        <v>83</v>
      </c>
      <c r="BK152" s="211">
        <f>ROUND(I152*H152,2)</f>
        <v>0</v>
      </c>
      <c r="BL152" s="15" t="s">
        <v>83</v>
      </c>
      <c r="BM152" s="210" t="s">
        <v>438</v>
      </c>
    </row>
    <row r="153" s="2" customFormat="1" ht="37.8" customHeight="1">
      <c r="A153" s="36"/>
      <c r="B153" s="37"/>
      <c r="C153" s="197" t="s">
        <v>268</v>
      </c>
      <c r="D153" s="197" t="s">
        <v>136</v>
      </c>
      <c r="E153" s="198" t="s">
        <v>253</v>
      </c>
      <c r="F153" s="199" t="s">
        <v>254</v>
      </c>
      <c r="G153" s="200" t="s">
        <v>144</v>
      </c>
      <c r="H153" s="201">
        <v>2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41</v>
      </c>
      <c r="O153" s="89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0" t="s">
        <v>85</v>
      </c>
      <c r="AT153" s="210" t="s">
        <v>136</v>
      </c>
      <c r="AU153" s="210" t="s">
        <v>76</v>
      </c>
      <c r="AY153" s="15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5" t="s">
        <v>83</v>
      </c>
      <c r="BK153" s="211">
        <f>ROUND(I153*H153,2)</f>
        <v>0</v>
      </c>
      <c r="BL153" s="15" t="s">
        <v>83</v>
      </c>
      <c r="BM153" s="210" t="s">
        <v>439</v>
      </c>
    </row>
    <row r="154" s="2" customFormat="1" ht="24.15" customHeight="1">
      <c r="A154" s="36"/>
      <c r="B154" s="37"/>
      <c r="C154" s="197" t="s">
        <v>272</v>
      </c>
      <c r="D154" s="197" t="s">
        <v>136</v>
      </c>
      <c r="E154" s="198" t="s">
        <v>209</v>
      </c>
      <c r="F154" s="199" t="s">
        <v>210</v>
      </c>
      <c r="G154" s="200" t="s">
        <v>144</v>
      </c>
      <c r="H154" s="201">
        <v>4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41</v>
      </c>
      <c r="O154" s="89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0" t="s">
        <v>85</v>
      </c>
      <c r="AT154" s="210" t="s">
        <v>136</v>
      </c>
      <c r="AU154" s="210" t="s">
        <v>76</v>
      </c>
      <c r="AY154" s="15" t="s">
        <v>140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5" t="s">
        <v>83</v>
      </c>
      <c r="BK154" s="211">
        <f>ROUND(I154*H154,2)</f>
        <v>0</v>
      </c>
      <c r="BL154" s="15" t="s">
        <v>83</v>
      </c>
      <c r="BM154" s="210" t="s">
        <v>440</v>
      </c>
    </row>
    <row r="155" s="2" customFormat="1" ht="24.15" customHeight="1">
      <c r="A155" s="36"/>
      <c r="B155" s="37"/>
      <c r="C155" s="197" t="s">
        <v>276</v>
      </c>
      <c r="D155" s="197" t="s">
        <v>136</v>
      </c>
      <c r="E155" s="198" t="s">
        <v>213</v>
      </c>
      <c r="F155" s="199" t="s">
        <v>214</v>
      </c>
      <c r="G155" s="200" t="s">
        <v>144</v>
      </c>
      <c r="H155" s="201">
        <v>4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41</v>
      </c>
      <c r="O155" s="89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0" t="s">
        <v>85</v>
      </c>
      <c r="AT155" s="210" t="s">
        <v>136</v>
      </c>
      <c r="AU155" s="210" t="s">
        <v>76</v>
      </c>
      <c r="AY155" s="15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5" t="s">
        <v>83</v>
      </c>
      <c r="BK155" s="211">
        <f>ROUND(I155*H155,2)</f>
        <v>0</v>
      </c>
      <c r="BL155" s="15" t="s">
        <v>83</v>
      </c>
      <c r="BM155" s="210" t="s">
        <v>441</v>
      </c>
    </row>
    <row r="156" s="2" customFormat="1" ht="44.25" customHeight="1">
      <c r="A156" s="36"/>
      <c r="B156" s="37"/>
      <c r="C156" s="197" t="s">
        <v>280</v>
      </c>
      <c r="D156" s="197" t="s">
        <v>136</v>
      </c>
      <c r="E156" s="198" t="s">
        <v>257</v>
      </c>
      <c r="F156" s="199" t="s">
        <v>258</v>
      </c>
      <c r="G156" s="200" t="s">
        <v>144</v>
      </c>
      <c r="H156" s="201">
        <v>2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41</v>
      </c>
      <c r="O156" s="89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0" t="s">
        <v>85</v>
      </c>
      <c r="AT156" s="210" t="s">
        <v>136</v>
      </c>
      <c r="AU156" s="210" t="s">
        <v>76</v>
      </c>
      <c r="AY156" s="15" t="s">
        <v>140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5" t="s">
        <v>83</v>
      </c>
      <c r="BK156" s="211">
        <f>ROUND(I156*H156,2)</f>
        <v>0</v>
      </c>
      <c r="BL156" s="15" t="s">
        <v>83</v>
      </c>
      <c r="BM156" s="210" t="s">
        <v>442</v>
      </c>
    </row>
    <row r="157" s="2" customFormat="1" ht="44.25" customHeight="1">
      <c r="A157" s="36"/>
      <c r="B157" s="37"/>
      <c r="C157" s="197" t="s">
        <v>285</v>
      </c>
      <c r="D157" s="197" t="s">
        <v>136</v>
      </c>
      <c r="E157" s="198" t="s">
        <v>261</v>
      </c>
      <c r="F157" s="199" t="s">
        <v>262</v>
      </c>
      <c r="G157" s="200" t="s">
        <v>144</v>
      </c>
      <c r="H157" s="201">
        <v>6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41</v>
      </c>
      <c r="O157" s="89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0" t="s">
        <v>85</v>
      </c>
      <c r="AT157" s="210" t="s">
        <v>136</v>
      </c>
      <c r="AU157" s="210" t="s">
        <v>76</v>
      </c>
      <c r="AY157" s="15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5" t="s">
        <v>83</v>
      </c>
      <c r="BK157" s="211">
        <f>ROUND(I157*H157,2)</f>
        <v>0</v>
      </c>
      <c r="BL157" s="15" t="s">
        <v>83</v>
      </c>
      <c r="BM157" s="210" t="s">
        <v>443</v>
      </c>
    </row>
    <row r="158" s="2" customFormat="1" ht="24.15" customHeight="1">
      <c r="A158" s="36"/>
      <c r="B158" s="37"/>
      <c r="C158" s="212" t="s">
        <v>289</v>
      </c>
      <c r="D158" s="212" t="s">
        <v>156</v>
      </c>
      <c r="E158" s="213" t="s">
        <v>265</v>
      </c>
      <c r="F158" s="214" t="s">
        <v>266</v>
      </c>
      <c r="G158" s="215" t="s">
        <v>144</v>
      </c>
      <c r="H158" s="216">
        <v>11</v>
      </c>
      <c r="I158" s="217"/>
      <c r="J158" s="218">
        <f>ROUND(I158*H158,2)</f>
        <v>0</v>
      </c>
      <c r="K158" s="219"/>
      <c r="L158" s="42"/>
      <c r="M158" s="220" t="s">
        <v>1</v>
      </c>
      <c r="N158" s="221" t="s">
        <v>41</v>
      </c>
      <c r="O158" s="89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0" t="s">
        <v>83</v>
      </c>
      <c r="AT158" s="210" t="s">
        <v>156</v>
      </c>
      <c r="AU158" s="210" t="s">
        <v>76</v>
      </c>
      <c r="AY158" s="15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5" t="s">
        <v>83</v>
      </c>
      <c r="BK158" s="211">
        <f>ROUND(I158*H158,2)</f>
        <v>0</v>
      </c>
      <c r="BL158" s="15" t="s">
        <v>83</v>
      </c>
      <c r="BM158" s="210" t="s">
        <v>444</v>
      </c>
    </row>
    <row r="159" s="2" customFormat="1" ht="44.25" customHeight="1">
      <c r="A159" s="36"/>
      <c r="B159" s="37"/>
      <c r="C159" s="212" t="s">
        <v>293</v>
      </c>
      <c r="D159" s="212" t="s">
        <v>156</v>
      </c>
      <c r="E159" s="213" t="s">
        <v>273</v>
      </c>
      <c r="F159" s="214" t="s">
        <v>274</v>
      </c>
      <c r="G159" s="215" t="s">
        <v>144</v>
      </c>
      <c r="H159" s="216">
        <v>2</v>
      </c>
      <c r="I159" s="217"/>
      <c r="J159" s="218">
        <f>ROUND(I159*H159,2)</f>
        <v>0</v>
      </c>
      <c r="K159" s="219"/>
      <c r="L159" s="42"/>
      <c r="M159" s="220" t="s">
        <v>1</v>
      </c>
      <c r="N159" s="221" t="s">
        <v>41</v>
      </c>
      <c r="O159" s="89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0" t="s">
        <v>83</v>
      </c>
      <c r="AT159" s="210" t="s">
        <v>156</v>
      </c>
      <c r="AU159" s="210" t="s">
        <v>76</v>
      </c>
      <c r="AY159" s="15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83</v>
      </c>
      <c r="BK159" s="211">
        <f>ROUND(I159*H159,2)</f>
        <v>0</v>
      </c>
      <c r="BL159" s="15" t="s">
        <v>83</v>
      </c>
      <c r="BM159" s="210" t="s">
        <v>445</v>
      </c>
    </row>
    <row r="160" s="2" customFormat="1" ht="24.15" customHeight="1">
      <c r="A160" s="36"/>
      <c r="B160" s="37"/>
      <c r="C160" s="212" t="s">
        <v>297</v>
      </c>
      <c r="D160" s="212" t="s">
        <v>156</v>
      </c>
      <c r="E160" s="213" t="s">
        <v>277</v>
      </c>
      <c r="F160" s="214" t="s">
        <v>278</v>
      </c>
      <c r="G160" s="215" t="s">
        <v>144</v>
      </c>
      <c r="H160" s="216">
        <v>6</v>
      </c>
      <c r="I160" s="217"/>
      <c r="J160" s="218">
        <f>ROUND(I160*H160,2)</f>
        <v>0</v>
      </c>
      <c r="K160" s="219"/>
      <c r="L160" s="42"/>
      <c r="M160" s="220" t="s">
        <v>1</v>
      </c>
      <c r="N160" s="221" t="s">
        <v>41</v>
      </c>
      <c r="O160" s="89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0" t="s">
        <v>83</v>
      </c>
      <c r="AT160" s="210" t="s">
        <v>156</v>
      </c>
      <c r="AU160" s="210" t="s">
        <v>76</v>
      </c>
      <c r="AY160" s="15" t="s">
        <v>140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5" t="s">
        <v>83</v>
      </c>
      <c r="BK160" s="211">
        <f>ROUND(I160*H160,2)</f>
        <v>0</v>
      </c>
      <c r="BL160" s="15" t="s">
        <v>83</v>
      </c>
      <c r="BM160" s="210" t="s">
        <v>446</v>
      </c>
    </row>
    <row r="161" s="2" customFormat="1" ht="37.8" customHeight="1">
      <c r="A161" s="36"/>
      <c r="B161" s="37"/>
      <c r="C161" s="212" t="s">
        <v>301</v>
      </c>
      <c r="D161" s="212" t="s">
        <v>156</v>
      </c>
      <c r="E161" s="213" t="s">
        <v>286</v>
      </c>
      <c r="F161" s="214" t="s">
        <v>287</v>
      </c>
      <c r="G161" s="215" t="s">
        <v>144</v>
      </c>
      <c r="H161" s="216">
        <v>6</v>
      </c>
      <c r="I161" s="217"/>
      <c r="J161" s="218">
        <f>ROUND(I161*H161,2)</f>
        <v>0</v>
      </c>
      <c r="K161" s="219"/>
      <c r="L161" s="42"/>
      <c r="M161" s="220" t="s">
        <v>1</v>
      </c>
      <c r="N161" s="221" t="s">
        <v>41</v>
      </c>
      <c r="O161" s="89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0" t="s">
        <v>83</v>
      </c>
      <c r="AT161" s="210" t="s">
        <v>156</v>
      </c>
      <c r="AU161" s="210" t="s">
        <v>76</v>
      </c>
      <c r="AY161" s="15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5" t="s">
        <v>83</v>
      </c>
      <c r="BK161" s="211">
        <f>ROUND(I161*H161,2)</f>
        <v>0</v>
      </c>
      <c r="BL161" s="15" t="s">
        <v>83</v>
      </c>
      <c r="BM161" s="210" t="s">
        <v>447</v>
      </c>
    </row>
    <row r="162" s="2" customFormat="1" ht="37.8" customHeight="1">
      <c r="A162" s="36"/>
      <c r="B162" s="37"/>
      <c r="C162" s="212" t="s">
        <v>305</v>
      </c>
      <c r="D162" s="212" t="s">
        <v>156</v>
      </c>
      <c r="E162" s="213" t="s">
        <v>290</v>
      </c>
      <c r="F162" s="214" t="s">
        <v>291</v>
      </c>
      <c r="G162" s="215" t="s">
        <v>144</v>
      </c>
      <c r="H162" s="216">
        <v>1</v>
      </c>
      <c r="I162" s="217"/>
      <c r="J162" s="218">
        <f>ROUND(I162*H162,2)</f>
        <v>0</v>
      </c>
      <c r="K162" s="219"/>
      <c r="L162" s="42"/>
      <c r="M162" s="220" t="s">
        <v>1</v>
      </c>
      <c r="N162" s="221" t="s">
        <v>41</v>
      </c>
      <c r="O162" s="89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0" t="s">
        <v>83</v>
      </c>
      <c r="AT162" s="210" t="s">
        <v>156</v>
      </c>
      <c r="AU162" s="210" t="s">
        <v>76</v>
      </c>
      <c r="AY162" s="15" t="s">
        <v>140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5" t="s">
        <v>83</v>
      </c>
      <c r="BK162" s="211">
        <f>ROUND(I162*H162,2)</f>
        <v>0</v>
      </c>
      <c r="BL162" s="15" t="s">
        <v>83</v>
      </c>
      <c r="BM162" s="210" t="s">
        <v>448</v>
      </c>
    </row>
    <row r="163" s="2" customFormat="1" ht="37.8" customHeight="1">
      <c r="A163" s="36"/>
      <c r="B163" s="37"/>
      <c r="C163" s="212" t="s">
        <v>309</v>
      </c>
      <c r="D163" s="212" t="s">
        <v>156</v>
      </c>
      <c r="E163" s="213" t="s">
        <v>294</v>
      </c>
      <c r="F163" s="214" t="s">
        <v>295</v>
      </c>
      <c r="G163" s="215" t="s">
        <v>144</v>
      </c>
      <c r="H163" s="216">
        <v>4</v>
      </c>
      <c r="I163" s="217"/>
      <c r="J163" s="218">
        <f>ROUND(I163*H163,2)</f>
        <v>0</v>
      </c>
      <c r="K163" s="219"/>
      <c r="L163" s="42"/>
      <c r="M163" s="220" t="s">
        <v>1</v>
      </c>
      <c r="N163" s="221" t="s">
        <v>41</v>
      </c>
      <c r="O163" s="89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0" t="s">
        <v>83</v>
      </c>
      <c r="AT163" s="210" t="s">
        <v>156</v>
      </c>
      <c r="AU163" s="210" t="s">
        <v>76</v>
      </c>
      <c r="AY163" s="15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5" t="s">
        <v>83</v>
      </c>
      <c r="BK163" s="211">
        <f>ROUND(I163*H163,2)</f>
        <v>0</v>
      </c>
      <c r="BL163" s="15" t="s">
        <v>83</v>
      </c>
      <c r="BM163" s="210" t="s">
        <v>449</v>
      </c>
    </row>
    <row r="164" s="2" customFormat="1" ht="37.8" customHeight="1">
      <c r="A164" s="36"/>
      <c r="B164" s="37"/>
      <c r="C164" s="212" t="s">
        <v>313</v>
      </c>
      <c r="D164" s="212" t="s">
        <v>156</v>
      </c>
      <c r="E164" s="213" t="s">
        <v>450</v>
      </c>
      <c r="F164" s="214" t="s">
        <v>451</v>
      </c>
      <c r="G164" s="215" t="s">
        <v>144</v>
      </c>
      <c r="H164" s="216">
        <v>4</v>
      </c>
      <c r="I164" s="217"/>
      <c r="J164" s="218">
        <f>ROUND(I164*H164,2)</f>
        <v>0</v>
      </c>
      <c r="K164" s="219"/>
      <c r="L164" s="42"/>
      <c r="M164" s="220" t="s">
        <v>1</v>
      </c>
      <c r="N164" s="221" t="s">
        <v>41</v>
      </c>
      <c r="O164" s="89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0" t="s">
        <v>83</v>
      </c>
      <c r="AT164" s="210" t="s">
        <v>156</v>
      </c>
      <c r="AU164" s="210" t="s">
        <v>76</v>
      </c>
      <c r="AY164" s="15" t="s">
        <v>140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5" t="s">
        <v>83</v>
      </c>
      <c r="BK164" s="211">
        <f>ROUND(I164*H164,2)</f>
        <v>0</v>
      </c>
      <c r="BL164" s="15" t="s">
        <v>83</v>
      </c>
      <c r="BM164" s="210" t="s">
        <v>452</v>
      </c>
    </row>
    <row r="165" s="2" customFormat="1" ht="16.5" customHeight="1">
      <c r="A165" s="36"/>
      <c r="B165" s="37"/>
      <c r="C165" s="212" t="s">
        <v>317</v>
      </c>
      <c r="D165" s="212" t="s">
        <v>156</v>
      </c>
      <c r="E165" s="213" t="s">
        <v>298</v>
      </c>
      <c r="F165" s="214" t="s">
        <v>299</v>
      </c>
      <c r="G165" s="215" t="s">
        <v>144</v>
      </c>
      <c r="H165" s="216">
        <v>4</v>
      </c>
      <c r="I165" s="217"/>
      <c r="J165" s="218">
        <f>ROUND(I165*H165,2)</f>
        <v>0</v>
      </c>
      <c r="K165" s="219"/>
      <c r="L165" s="42"/>
      <c r="M165" s="220" t="s">
        <v>1</v>
      </c>
      <c r="N165" s="221" t="s">
        <v>41</v>
      </c>
      <c r="O165" s="89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0" t="s">
        <v>83</v>
      </c>
      <c r="AT165" s="210" t="s">
        <v>156</v>
      </c>
      <c r="AU165" s="210" t="s">
        <v>76</v>
      </c>
      <c r="AY165" s="15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5" t="s">
        <v>83</v>
      </c>
      <c r="BK165" s="211">
        <f>ROUND(I165*H165,2)</f>
        <v>0</v>
      </c>
      <c r="BL165" s="15" t="s">
        <v>83</v>
      </c>
      <c r="BM165" s="210" t="s">
        <v>453</v>
      </c>
    </row>
    <row r="166" s="2" customFormat="1" ht="24.15" customHeight="1">
      <c r="A166" s="36"/>
      <c r="B166" s="37"/>
      <c r="C166" s="212" t="s">
        <v>321</v>
      </c>
      <c r="D166" s="212" t="s">
        <v>156</v>
      </c>
      <c r="E166" s="213" t="s">
        <v>302</v>
      </c>
      <c r="F166" s="214" t="s">
        <v>303</v>
      </c>
      <c r="G166" s="215" t="s">
        <v>219</v>
      </c>
      <c r="H166" s="216">
        <v>20</v>
      </c>
      <c r="I166" s="217"/>
      <c r="J166" s="218">
        <f>ROUND(I166*H166,2)</f>
        <v>0</v>
      </c>
      <c r="K166" s="219"/>
      <c r="L166" s="42"/>
      <c r="M166" s="220" t="s">
        <v>1</v>
      </c>
      <c r="N166" s="221" t="s">
        <v>41</v>
      </c>
      <c r="O166" s="89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0" t="s">
        <v>83</v>
      </c>
      <c r="AT166" s="210" t="s">
        <v>156</v>
      </c>
      <c r="AU166" s="210" t="s">
        <v>76</v>
      </c>
      <c r="AY166" s="15" t="s">
        <v>140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5" t="s">
        <v>83</v>
      </c>
      <c r="BK166" s="211">
        <f>ROUND(I166*H166,2)</f>
        <v>0</v>
      </c>
      <c r="BL166" s="15" t="s">
        <v>83</v>
      </c>
      <c r="BM166" s="210" t="s">
        <v>454</v>
      </c>
    </row>
    <row r="167" s="2" customFormat="1" ht="21.75" customHeight="1">
      <c r="A167" s="36"/>
      <c r="B167" s="37"/>
      <c r="C167" s="212" t="s">
        <v>325</v>
      </c>
      <c r="D167" s="212" t="s">
        <v>156</v>
      </c>
      <c r="E167" s="213" t="s">
        <v>306</v>
      </c>
      <c r="F167" s="214" t="s">
        <v>307</v>
      </c>
      <c r="G167" s="215" t="s">
        <v>144</v>
      </c>
      <c r="H167" s="216">
        <v>4</v>
      </c>
      <c r="I167" s="217"/>
      <c r="J167" s="218">
        <f>ROUND(I167*H167,2)</f>
        <v>0</v>
      </c>
      <c r="K167" s="219"/>
      <c r="L167" s="42"/>
      <c r="M167" s="220" t="s">
        <v>1</v>
      </c>
      <c r="N167" s="221" t="s">
        <v>41</v>
      </c>
      <c r="O167" s="89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0" t="s">
        <v>83</v>
      </c>
      <c r="AT167" s="210" t="s">
        <v>156</v>
      </c>
      <c r="AU167" s="210" t="s">
        <v>76</v>
      </c>
      <c r="AY167" s="15" t="s">
        <v>140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5" t="s">
        <v>83</v>
      </c>
      <c r="BK167" s="211">
        <f>ROUND(I167*H167,2)</f>
        <v>0</v>
      </c>
      <c r="BL167" s="15" t="s">
        <v>83</v>
      </c>
      <c r="BM167" s="210" t="s">
        <v>455</v>
      </c>
    </row>
    <row r="168" s="2" customFormat="1" ht="33" customHeight="1">
      <c r="A168" s="36"/>
      <c r="B168" s="37"/>
      <c r="C168" s="197" t="s">
        <v>329</v>
      </c>
      <c r="D168" s="197" t="s">
        <v>136</v>
      </c>
      <c r="E168" s="198" t="s">
        <v>456</v>
      </c>
      <c r="F168" s="199" t="s">
        <v>457</v>
      </c>
      <c r="G168" s="200" t="s">
        <v>219</v>
      </c>
      <c r="H168" s="201">
        <v>60</v>
      </c>
      <c r="I168" s="202"/>
      <c r="J168" s="203">
        <f>ROUND(I168*H168,2)</f>
        <v>0</v>
      </c>
      <c r="K168" s="204"/>
      <c r="L168" s="205"/>
      <c r="M168" s="206" t="s">
        <v>1</v>
      </c>
      <c r="N168" s="207" t="s">
        <v>41</v>
      </c>
      <c r="O168" s="89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0" t="s">
        <v>145</v>
      </c>
      <c r="AT168" s="210" t="s">
        <v>136</v>
      </c>
      <c r="AU168" s="210" t="s">
        <v>76</v>
      </c>
      <c r="AY168" s="15" t="s">
        <v>140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83</v>
      </c>
      <c r="BK168" s="211">
        <f>ROUND(I168*H168,2)</f>
        <v>0</v>
      </c>
      <c r="BL168" s="15" t="s">
        <v>145</v>
      </c>
      <c r="BM168" s="210" t="s">
        <v>458</v>
      </c>
    </row>
    <row r="169" s="2" customFormat="1" ht="33" customHeight="1">
      <c r="A169" s="36"/>
      <c r="B169" s="37"/>
      <c r="C169" s="197" t="s">
        <v>333</v>
      </c>
      <c r="D169" s="197" t="s">
        <v>136</v>
      </c>
      <c r="E169" s="198" t="s">
        <v>459</v>
      </c>
      <c r="F169" s="199" t="s">
        <v>460</v>
      </c>
      <c r="G169" s="200" t="s">
        <v>219</v>
      </c>
      <c r="H169" s="201">
        <v>60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41</v>
      </c>
      <c r="O169" s="89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0" t="s">
        <v>145</v>
      </c>
      <c r="AT169" s="210" t="s">
        <v>136</v>
      </c>
      <c r="AU169" s="210" t="s">
        <v>76</v>
      </c>
      <c r="AY169" s="15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5" t="s">
        <v>83</v>
      </c>
      <c r="BK169" s="211">
        <f>ROUND(I169*H169,2)</f>
        <v>0</v>
      </c>
      <c r="BL169" s="15" t="s">
        <v>145</v>
      </c>
      <c r="BM169" s="210" t="s">
        <v>461</v>
      </c>
    </row>
    <row r="170" s="2" customFormat="1" ht="24.15" customHeight="1">
      <c r="A170" s="36"/>
      <c r="B170" s="37"/>
      <c r="C170" s="197" t="s">
        <v>337</v>
      </c>
      <c r="D170" s="197" t="s">
        <v>136</v>
      </c>
      <c r="E170" s="198" t="s">
        <v>462</v>
      </c>
      <c r="F170" s="199" t="s">
        <v>463</v>
      </c>
      <c r="G170" s="200" t="s">
        <v>219</v>
      </c>
      <c r="H170" s="201">
        <v>60</v>
      </c>
      <c r="I170" s="202"/>
      <c r="J170" s="203">
        <f>ROUND(I170*H170,2)</f>
        <v>0</v>
      </c>
      <c r="K170" s="204"/>
      <c r="L170" s="205"/>
      <c r="M170" s="206" t="s">
        <v>1</v>
      </c>
      <c r="N170" s="207" t="s">
        <v>41</v>
      </c>
      <c r="O170" s="89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0" t="s">
        <v>145</v>
      </c>
      <c r="AT170" s="210" t="s">
        <v>136</v>
      </c>
      <c r="AU170" s="210" t="s">
        <v>76</v>
      </c>
      <c r="AY170" s="15" t="s">
        <v>140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5" t="s">
        <v>83</v>
      </c>
      <c r="BK170" s="211">
        <f>ROUND(I170*H170,2)</f>
        <v>0</v>
      </c>
      <c r="BL170" s="15" t="s">
        <v>145</v>
      </c>
      <c r="BM170" s="210" t="s">
        <v>464</v>
      </c>
    </row>
    <row r="171" s="2" customFormat="1" ht="37.8" customHeight="1">
      <c r="A171" s="36"/>
      <c r="B171" s="37"/>
      <c r="C171" s="212" t="s">
        <v>341</v>
      </c>
      <c r="D171" s="212" t="s">
        <v>156</v>
      </c>
      <c r="E171" s="213" t="s">
        <v>465</v>
      </c>
      <c r="F171" s="214" t="s">
        <v>466</v>
      </c>
      <c r="G171" s="215" t="s">
        <v>219</v>
      </c>
      <c r="H171" s="216">
        <v>60</v>
      </c>
      <c r="I171" s="217"/>
      <c r="J171" s="218">
        <f>ROUND(I171*H171,2)</f>
        <v>0</v>
      </c>
      <c r="K171" s="219"/>
      <c r="L171" s="42"/>
      <c r="M171" s="220" t="s">
        <v>1</v>
      </c>
      <c r="N171" s="221" t="s">
        <v>41</v>
      </c>
      <c r="O171" s="89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0" t="s">
        <v>83</v>
      </c>
      <c r="AT171" s="210" t="s">
        <v>156</v>
      </c>
      <c r="AU171" s="210" t="s">
        <v>76</v>
      </c>
      <c r="AY171" s="15" t="s">
        <v>140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5" t="s">
        <v>83</v>
      </c>
      <c r="BK171" s="211">
        <f>ROUND(I171*H171,2)</f>
        <v>0</v>
      </c>
      <c r="BL171" s="15" t="s">
        <v>83</v>
      </c>
      <c r="BM171" s="210" t="s">
        <v>467</v>
      </c>
    </row>
    <row r="172" s="2" customFormat="1" ht="37.8" customHeight="1">
      <c r="A172" s="36"/>
      <c r="B172" s="37"/>
      <c r="C172" s="212" t="s">
        <v>345</v>
      </c>
      <c r="D172" s="212" t="s">
        <v>156</v>
      </c>
      <c r="E172" s="213" t="s">
        <v>468</v>
      </c>
      <c r="F172" s="214" t="s">
        <v>469</v>
      </c>
      <c r="G172" s="215" t="s">
        <v>219</v>
      </c>
      <c r="H172" s="216">
        <v>60</v>
      </c>
      <c r="I172" s="217"/>
      <c r="J172" s="218">
        <f>ROUND(I172*H172,2)</f>
        <v>0</v>
      </c>
      <c r="K172" s="219"/>
      <c r="L172" s="42"/>
      <c r="M172" s="220" t="s">
        <v>1</v>
      </c>
      <c r="N172" s="221" t="s">
        <v>41</v>
      </c>
      <c r="O172" s="89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0" t="s">
        <v>83</v>
      </c>
      <c r="AT172" s="210" t="s">
        <v>156</v>
      </c>
      <c r="AU172" s="210" t="s">
        <v>76</v>
      </c>
      <c r="AY172" s="15" t="s">
        <v>140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5" t="s">
        <v>83</v>
      </c>
      <c r="BK172" s="211">
        <f>ROUND(I172*H172,2)</f>
        <v>0</v>
      </c>
      <c r="BL172" s="15" t="s">
        <v>83</v>
      </c>
      <c r="BM172" s="210" t="s">
        <v>470</v>
      </c>
    </row>
    <row r="173" s="2" customFormat="1" ht="24.15" customHeight="1">
      <c r="A173" s="36"/>
      <c r="B173" s="37"/>
      <c r="C173" s="212" t="s">
        <v>349</v>
      </c>
      <c r="D173" s="212" t="s">
        <v>156</v>
      </c>
      <c r="E173" s="213" t="s">
        <v>471</v>
      </c>
      <c r="F173" s="214" t="s">
        <v>472</v>
      </c>
      <c r="G173" s="215" t="s">
        <v>144</v>
      </c>
      <c r="H173" s="216">
        <v>4</v>
      </c>
      <c r="I173" s="217"/>
      <c r="J173" s="218">
        <f>ROUND(I173*H173,2)</f>
        <v>0</v>
      </c>
      <c r="K173" s="219"/>
      <c r="L173" s="42"/>
      <c r="M173" s="220" t="s">
        <v>1</v>
      </c>
      <c r="N173" s="221" t="s">
        <v>41</v>
      </c>
      <c r="O173" s="89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0" t="s">
        <v>83</v>
      </c>
      <c r="AT173" s="210" t="s">
        <v>156</v>
      </c>
      <c r="AU173" s="210" t="s">
        <v>76</v>
      </c>
      <c r="AY173" s="15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5" t="s">
        <v>83</v>
      </c>
      <c r="BK173" s="211">
        <f>ROUND(I173*H173,2)</f>
        <v>0</v>
      </c>
      <c r="BL173" s="15" t="s">
        <v>83</v>
      </c>
      <c r="BM173" s="210" t="s">
        <v>473</v>
      </c>
    </row>
    <row r="174" s="2" customFormat="1" ht="24.15" customHeight="1">
      <c r="A174" s="36"/>
      <c r="B174" s="37"/>
      <c r="C174" s="212" t="s">
        <v>353</v>
      </c>
      <c r="D174" s="212" t="s">
        <v>156</v>
      </c>
      <c r="E174" s="213" t="s">
        <v>474</v>
      </c>
      <c r="F174" s="214" t="s">
        <v>475</v>
      </c>
      <c r="G174" s="215" t="s">
        <v>219</v>
      </c>
      <c r="H174" s="216">
        <v>60</v>
      </c>
      <c r="I174" s="217"/>
      <c r="J174" s="218">
        <f>ROUND(I174*H174,2)</f>
        <v>0</v>
      </c>
      <c r="K174" s="219"/>
      <c r="L174" s="42"/>
      <c r="M174" s="220" t="s">
        <v>1</v>
      </c>
      <c r="N174" s="221" t="s">
        <v>41</v>
      </c>
      <c r="O174" s="89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0" t="s">
        <v>83</v>
      </c>
      <c r="AT174" s="210" t="s">
        <v>156</v>
      </c>
      <c r="AU174" s="210" t="s">
        <v>76</v>
      </c>
      <c r="AY174" s="15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5" t="s">
        <v>83</v>
      </c>
      <c r="BK174" s="211">
        <f>ROUND(I174*H174,2)</f>
        <v>0</v>
      </c>
      <c r="BL174" s="15" t="s">
        <v>83</v>
      </c>
      <c r="BM174" s="210" t="s">
        <v>476</v>
      </c>
    </row>
    <row r="175" s="2" customFormat="1" ht="16.5" customHeight="1">
      <c r="A175" s="36"/>
      <c r="B175" s="37"/>
      <c r="C175" s="212" t="s">
        <v>357</v>
      </c>
      <c r="D175" s="212" t="s">
        <v>156</v>
      </c>
      <c r="E175" s="213" t="s">
        <v>477</v>
      </c>
      <c r="F175" s="214" t="s">
        <v>478</v>
      </c>
      <c r="G175" s="215" t="s">
        <v>219</v>
      </c>
      <c r="H175" s="216">
        <v>60</v>
      </c>
      <c r="I175" s="217"/>
      <c r="J175" s="218">
        <f>ROUND(I175*H175,2)</f>
        <v>0</v>
      </c>
      <c r="K175" s="219"/>
      <c r="L175" s="42"/>
      <c r="M175" s="220" t="s">
        <v>1</v>
      </c>
      <c r="N175" s="221" t="s">
        <v>41</v>
      </c>
      <c r="O175" s="89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0" t="s">
        <v>83</v>
      </c>
      <c r="AT175" s="210" t="s">
        <v>156</v>
      </c>
      <c r="AU175" s="210" t="s">
        <v>76</v>
      </c>
      <c r="AY175" s="15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5" t="s">
        <v>83</v>
      </c>
      <c r="BK175" s="211">
        <f>ROUND(I175*H175,2)</f>
        <v>0</v>
      </c>
      <c r="BL175" s="15" t="s">
        <v>83</v>
      </c>
      <c r="BM175" s="210" t="s">
        <v>479</v>
      </c>
    </row>
    <row r="176" s="2" customFormat="1" ht="49.05" customHeight="1">
      <c r="A176" s="36"/>
      <c r="B176" s="37"/>
      <c r="C176" s="197" t="s">
        <v>361</v>
      </c>
      <c r="D176" s="197" t="s">
        <v>136</v>
      </c>
      <c r="E176" s="198" t="s">
        <v>480</v>
      </c>
      <c r="F176" s="199" t="s">
        <v>481</v>
      </c>
      <c r="G176" s="200" t="s">
        <v>144</v>
      </c>
      <c r="H176" s="201">
        <v>4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41</v>
      </c>
      <c r="O176" s="89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0" t="s">
        <v>145</v>
      </c>
      <c r="AT176" s="210" t="s">
        <v>136</v>
      </c>
      <c r="AU176" s="210" t="s">
        <v>76</v>
      </c>
      <c r="AY176" s="15" t="s">
        <v>140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5" t="s">
        <v>83</v>
      </c>
      <c r="BK176" s="211">
        <f>ROUND(I176*H176,2)</f>
        <v>0</v>
      </c>
      <c r="BL176" s="15" t="s">
        <v>145</v>
      </c>
      <c r="BM176" s="210" t="s">
        <v>482</v>
      </c>
    </row>
    <row r="177" s="2" customFormat="1" ht="33" customHeight="1">
      <c r="A177" s="36"/>
      <c r="B177" s="37"/>
      <c r="C177" s="212" t="s">
        <v>365</v>
      </c>
      <c r="D177" s="212" t="s">
        <v>156</v>
      </c>
      <c r="E177" s="213" t="s">
        <v>483</v>
      </c>
      <c r="F177" s="214" t="s">
        <v>484</v>
      </c>
      <c r="G177" s="215" t="s">
        <v>144</v>
      </c>
      <c r="H177" s="216">
        <v>4</v>
      </c>
      <c r="I177" s="217"/>
      <c r="J177" s="218">
        <f>ROUND(I177*H177,2)</f>
        <v>0</v>
      </c>
      <c r="K177" s="219"/>
      <c r="L177" s="42"/>
      <c r="M177" s="220" t="s">
        <v>1</v>
      </c>
      <c r="N177" s="221" t="s">
        <v>41</v>
      </c>
      <c r="O177" s="89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0" t="s">
        <v>83</v>
      </c>
      <c r="AT177" s="210" t="s">
        <v>156</v>
      </c>
      <c r="AU177" s="210" t="s">
        <v>76</v>
      </c>
      <c r="AY177" s="15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5" t="s">
        <v>83</v>
      </c>
      <c r="BK177" s="211">
        <f>ROUND(I177*H177,2)</f>
        <v>0</v>
      </c>
      <c r="BL177" s="15" t="s">
        <v>83</v>
      </c>
      <c r="BM177" s="210" t="s">
        <v>485</v>
      </c>
    </row>
    <row r="178" s="2" customFormat="1" ht="16.5" customHeight="1">
      <c r="A178" s="36"/>
      <c r="B178" s="37"/>
      <c r="C178" s="212" t="s">
        <v>369</v>
      </c>
      <c r="D178" s="212" t="s">
        <v>156</v>
      </c>
      <c r="E178" s="213" t="s">
        <v>486</v>
      </c>
      <c r="F178" s="214" t="s">
        <v>487</v>
      </c>
      <c r="G178" s="215" t="s">
        <v>283</v>
      </c>
      <c r="H178" s="216">
        <v>72</v>
      </c>
      <c r="I178" s="217"/>
      <c r="J178" s="218">
        <f>ROUND(I178*H178,2)</f>
        <v>0</v>
      </c>
      <c r="K178" s="219"/>
      <c r="L178" s="42"/>
      <c r="M178" s="220" t="s">
        <v>1</v>
      </c>
      <c r="N178" s="221" t="s">
        <v>41</v>
      </c>
      <c r="O178" s="89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0" t="s">
        <v>83</v>
      </c>
      <c r="AT178" s="210" t="s">
        <v>156</v>
      </c>
      <c r="AU178" s="210" t="s">
        <v>76</v>
      </c>
      <c r="AY178" s="15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5" t="s">
        <v>83</v>
      </c>
      <c r="BK178" s="211">
        <f>ROUND(I178*H178,2)</f>
        <v>0</v>
      </c>
      <c r="BL178" s="15" t="s">
        <v>83</v>
      </c>
      <c r="BM178" s="210" t="s">
        <v>488</v>
      </c>
    </row>
    <row r="179" s="2" customFormat="1" ht="33" customHeight="1">
      <c r="A179" s="36"/>
      <c r="B179" s="37"/>
      <c r="C179" s="197" t="s">
        <v>373</v>
      </c>
      <c r="D179" s="197" t="s">
        <v>136</v>
      </c>
      <c r="E179" s="198" t="s">
        <v>489</v>
      </c>
      <c r="F179" s="199" t="s">
        <v>490</v>
      </c>
      <c r="G179" s="200" t="s">
        <v>219</v>
      </c>
      <c r="H179" s="201">
        <v>40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41</v>
      </c>
      <c r="O179" s="89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0" t="s">
        <v>145</v>
      </c>
      <c r="AT179" s="210" t="s">
        <v>136</v>
      </c>
      <c r="AU179" s="210" t="s">
        <v>76</v>
      </c>
      <c r="AY179" s="15" t="s">
        <v>140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5" t="s">
        <v>83</v>
      </c>
      <c r="BK179" s="211">
        <f>ROUND(I179*H179,2)</f>
        <v>0</v>
      </c>
      <c r="BL179" s="15" t="s">
        <v>145</v>
      </c>
      <c r="BM179" s="210" t="s">
        <v>491</v>
      </c>
    </row>
    <row r="180" s="2" customFormat="1" ht="16.5" customHeight="1">
      <c r="A180" s="36"/>
      <c r="B180" s="37"/>
      <c r="C180" s="212" t="s">
        <v>377</v>
      </c>
      <c r="D180" s="212" t="s">
        <v>156</v>
      </c>
      <c r="E180" s="213" t="s">
        <v>492</v>
      </c>
      <c r="F180" s="214" t="s">
        <v>493</v>
      </c>
      <c r="G180" s="215" t="s">
        <v>219</v>
      </c>
      <c r="H180" s="216">
        <v>40</v>
      </c>
      <c r="I180" s="217"/>
      <c r="J180" s="218">
        <f>ROUND(I180*H180,2)</f>
        <v>0</v>
      </c>
      <c r="K180" s="219"/>
      <c r="L180" s="42"/>
      <c r="M180" s="220" t="s">
        <v>1</v>
      </c>
      <c r="N180" s="221" t="s">
        <v>41</v>
      </c>
      <c r="O180" s="89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0" t="s">
        <v>83</v>
      </c>
      <c r="AT180" s="210" t="s">
        <v>156</v>
      </c>
      <c r="AU180" s="210" t="s">
        <v>76</v>
      </c>
      <c r="AY180" s="15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5" t="s">
        <v>83</v>
      </c>
      <c r="BK180" s="211">
        <f>ROUND(I180*H180,2)</f>
        <v>0</v>
      </c>
      <c r="BL180" s="15" t="s">
        <v>83</v>
      </c>
      <c r="BM180" s="210" t="s">
        <v>494</v>
      </c>
    </row>
    <row r="181" s="2" customFormat="1" ht="24.15" customHeight="1">
      <c r="A181" s="36"/>
      <c r="B181" s="37"/>
      <c r="C181" s="212" t="s">
        <v>381</v>
      </c>
      <c r="D181" s="212" t="s">
        <v>156</v>
      </c>
      <c r="E181" s="213" t="s">
        <v>310</v>
      </c>
      <c r="F181" s="214" t="s">
        <v>311</v>
      </c>
      <c r="G181" s="215" t="s">
        <v>144</v>
      </c>
      <c r="H181" s="216">
        <v>1</v>
      </c>
      <c r="I181" s="217"/>
      <c r="J181" s="218">
        <f>ROUND(I181*H181,2)</f>
        <v>0</v>
      </c>
      <c r="K181" s="219"/>
      <c r="L181" s="42"/>
      <c r="M181" s="220" t="s">
        <v>1</v>
      </c>
      <c r="N181" s="221" t="s">
        <v>41</v>
      </c>
      <c r="O181" s="89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0" t="s">
        <v>83</v>
      </c>
      <c r="AT181" s="210" t="s">
        <v>156</v>
      </c>
      <c r="AU181" s="210" t="s">
        <v>76</v>
      </c>
      <c r="AY181" s="15" t="s">
        <v>140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5" t="s">
        <v>83</v>
      </c>
      <c r="BK181" s="211">
        <f>ROUND(I181*H181,2)</f>
        <v>0</v>
      </c>
      <c r="BL181" s="15" t="s">
        <v>83</v>
      </c>
      <c r="BM181" s="210" t="s">
        <v>495</v>
      </c>
    </row>
    <row r="182" s="2" customFormat="1" ht="24.15" customHeight="1">
      <c r="A182" s="36"/>
      <c r="B182" s="37"/>
      <c r="C182" s="212" t="s">
        <v>385</v>
      </c>
      <c r="D182" s="212" t="s">
        <v>156</v>
      </c>
      <c r="E182" s="213" t="s">
        <v>314</v>
      </c>
      <c r="F182" s="214" t="s">
        <v>315</v>
      </c>
      <c r="G182" s="215" t="s">
        <v>144</v>
      </c>
      <c r="H182" s="216">
        <v>1</v>
      </c>
      <c r="I182" s="217"/>
      <c r="J182" s="218">
        <f>ROUND(I182*H182,2)</f>
        <v>0</v>
      </c>
      <c r="K182" s="219"/>
      <c r="L182" s="42"/>
      <c r="M182" s="220" t="s">
        <v>1</v>
      </c>
      <c r="N182" s="221" t="s">
        <v>41</v>
      </c>
      <c r="O182" s="89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0" t="s">
        <v>83</v>
      </c>
      <c r="AT182" s="210" t="s">
        <v>156</v>
      </c>
      <c r="AU182" s="210" t="s">
        <v>76</v>
      </c>
      <c r="AY182" s="15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5" t="s">
        <v>83</v>
      </c>
      <c r="BK182" s="211">
        <f>ROUND(I182*H182,2)</f>
        <v>0</v>
      </c>
      <c r="BL182" s="15" t="s">
        <v>83</v>
      </c>
      <c r="BM182" s="210" t="s">
        <v>496</v>
      </c>
    </row>
    <row r="183" s="2" customFormat="1" ht="24.15" customHeight="1">
      <c r="A183" s="36"/>
      <c r="B183" s="37"/>
      <c r="C183" s="212" t="s">
        <v>497</v>
      </c>
      <c r="D183" s="212" t="s">
        <v>156</v>
      </c>
      <c r="E183" s="213" t="s">
        <v>318</v>
      </c>
      <c r="F183" s="214" t="s">
        <v>319</v>
      </c>
      <c r="G183" s="215" t="s">
        <v>144</v>
      </c>
      <c r="H183" s="216">
        <v>1</v>
      </c>
      <c r="I183" s="217"/>
      <c r="J183" s="218">
        <f>ROUND(I183*H183,2)</f>
        <v>0</v>
      </c>
      <c r="K183" s="219"/>
      <c r="L183" s="42"/>
      <c r="M183" s="220" t="s">
        <v>1</v>
      </c>
      <c r="N183" s="221" t="s">
        <v>41</v>
      </c>
      <c r="O183" s="89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0" t="s">
        <v>83</v>
      </c>
      <c r="AT183" s="210" t="s">
        <v>156</v>
      </c>
      <c r="AU183" s="210" t="s">
        <v>76</v>
      </c>
      <c r="AY183" s="15" t="s">
        <v>140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5" t="s">
        <v>83</v>
      </c>
      <c r="BK183" s="211">
        <f>ROUND(I183*H183,2)</f>
        <v>0</v>
      </c>
      <c r="BL183" s="15" t="s">
        <v>83</v>
      </c>
      <c r="BM183" s="210" t="s">
        <v>498</v>
      </c>
    </row>
    <row r="184" s="2" customFormat="1" ht="24.15" customHeight="1">
      <c r="A184" s="36"/>
      <c r="B184" s="37"/>
      <c r="C184" s="212" t="s">
        <v>499</v>
      </c>
      <c r="D184" s="212" t="s">
        <v>156</v>
      </c>
      <c r="E184" s="213" t="s">
        <v>322</v>
      </c>
      <c r="F184" s="214" t="s">
        <v>323</v>
      </c>
      <c r="G184" s="215" t="s">
        <v>144</v>
      </c>
      <c r="H184" s="216">
        <v>1</v>
      </c>
      <c r="I184" s="217"/>
      <c r="J184" s="218">
        <f>ROUND(I184*H184,2)</f>
        <v>0</v>
      </c>
      <c r="K184" s="219"/>
      <c r="L184" s="42"/>
      <c r="M184" s="220" t="s">
        <v>1</v>
      </c>
      <c r="N184" s="221" t="s">
        <v>41</v>
      </c>
      <c r="O184" s="89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0" t="s">
        <v>83</v>
      </c>
      <c r="AT184" s="210" t="s">
        <v>156</v>
      </c>
      <c r="AU184" s="210" t="s">
        <v>76</v>
      </c>
      <c r="AY184" s="15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5" t="s">
        <v>83</v>
      </c>
      <c r="BK184" s="211">
        <f>ROUND(I184*H184,2)</f>
        <v>0</v>
      </c>
      <c r="BL184" s="15" t="s">
        <v>83</v>
      </c>
      <c r="BM184" s="210" t="s">
        <v>500</v>
      </c>
    </row>
    <row r="185" s="2" customFormat="1" ht="24.15" customHeight="1">
      <c r="A185" s="36"/>
      <c r="B185" s="37"/>
      <c r="C185" s="212" t="s">
        <v>501</v>
      </c>
      <c r="D185" s="212" t="s">
        <v>156</v>
      </c>
      <c r="E185" s="213" t="s">
        <v>326</v>
      </c>
      <c r="F185" s="214" t="s">
        <v>327</v>
      </c>
      <c r="G185" s="215" t="s">
        <v>187</v>
      </c>
      <c r="H185" s="216">
        <v>50</v>
      </c>
      <c r="I185" s="217"/>
      <c r="J185" s="218">
        <f>ROUND(I185*H185,2)</f>
        <v>0</v>
      </c>
      <c r="K185" s="219"/>
      <c r="L185" s="42"/>
      <c r="M185" s="220" t="s">
        <v>1</v>
      </c>
      <c r="N185" s="221" t="s">
        <v>41</v>
      </c>
      <c r="O185" s="89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0" t="s">
        <v>83</v>
      </c>
      <c r="AT185" s="210" t="s">
        <v>156</v>
      </c>
      <c r="AU185" s="210" t="s">
        <v>76</v>
      </c>
      <c r="AY185" s="15" t="s">
        <v>140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5" t="s">
        <v>83</v>
      </c>
      <c r="BK185" s="211">
        <f>ROUND(I185*H185,2)</f>
        <v>0</v>
      </c>
      <c r="BL185" s="15" t="s">
        <v>83</v>
      </c>
      <c r="BM185" s="210" t="s">
        <v>502</v>
      </c>
    </row>
    <row r="186" s="2" customFormat="1">
      <c r="A186" s="36"/>
      <c r="B186" s="37"/>
      <c r="C186" s="38"/>
      <c r="D186" s="227" t="s">
        <v>503</v>
      </c>
      <c r="E186" s="38"/>
      <c r="F186" s="228" t="s">
        <v>504</v>
      </c>
      <c r="G186" s="38"/>
      <c r="H186" s="38"/>
      <c r="I186" s="229"/>
      <c r="J186" s="38"/>
      <c r="K186" s="38"/>
      <c r="L186" s="42"/>
      <c r="M186" s="230"/>
      <c r="N186" s="231"/>
      <c r="O186" s="89"/>
      <c r="P186" s="89"/>
      <c r="Q186" s="89"/>
      <c r="R186" s="89"/>
      <c r="S186" s="89"/>
      <c r="T186" s="89"/>
      <c r="U186" s="90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503</v>
      </c>
      <c r="AU186" s="15" t="s">
        <v>76</v>
      </c>
    </row>
    <row r="187" s="2" customFormat="1" ht="16.5" customHeight="1">
      <c r="A187" s="36"/>
      <c r="B187" s="37"/>
      <c r="C187" s="212" t="s">
        <v>505</v>
      </c>
      <c r="D187" s="212" t="s">
        <v>156</v>
      </c>
      <c r="E187" s="213" t="s">
        <v>506</v>
      </c>
      <c r="F187" s="214" t="s">
        <v>507</v>
      </c>
      <c r="G187" s="215" t="s">
        <v>144</v>
      </c>
      <c r="H187" s="216">
        <v>4</v>
      </c>
      <c r="I187" s="217"/>
      <c r="J187" s="218">
        <f>ROUND(I187*H187,2)</f>
        <v>0</v>
      </c>
      <c r="K187" s="219"/>
      <c r="L187" s="42"/>
      <c r="M187" s="220" t="s">
        <v>1</v>
      </c>
      <c r="N187" s="221" t="s">
        <v>41</v>
      </c>
      <c r="O187" s="89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0" t="s">
        <v>83</v>
      </c>
      <c r="AT187" s="210" t="s">
        <v>156</v>
      </c>
      <c r="AU187" s="210" t="s">
        <v>76</v>
      </c>
      <c r="AY187" s="15" t="s">
        <v>140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5" t="s">
        <v>83</v>
      </c>
      <c r="BK187" s="211">
        <f>ROUND(I187*H187,2)</f>
        <v>0</v>
      </c>
      <c r="BL187" s="15" t="s">
        <v>83</v>
      </c>
      <c r="BM187" s="210" t="s">
        <v>508</v>
      </c>
    </row>
    <row r="188" s="2" customFormat="1" ht="16.5" customHeight="1">
      <c r="A188" s="36"/>
      <c r="B188" s="37"/>
      <c r="C188" s="212" t="s">
        <v>509</v>
      </c>
      <c r="D188" s="212" t="s">
        <v>156</v>
      </c>
      <c r="E188" s="213" t="s">
        <v>510</v>
      </c>
      <c r="F188" s="214" t="s">
        <v>511</v>
      </c>
      <c r="G188" s="215" t="s">
        <v>144</v>
      </c>
      <c r="H188" s="216">
        <v>4</v>
      </c>
      <c r="I188" s="217"/>
      <c r="J188" s="218">
        <f>ROUND(I188*H188,2)</f>
        <v>0</v>
      </c>
      <c r="K188" s="219"/>
      <c r="L188" s="42"/>
      <c r="M188" s="220" t="s">
        <v>1</v>
      </c>
      <c r="N188" s="221" t="s">
        <v>41</v>
      </c>
      <c r="O188" s="89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0" t="s">
        <v>83</v>
      </c>
      <c r="AT188" s="210" t="s">
        <v>156</v>
      </c>
      <c r="AU188" s="210" t="s">
        <v>76</v>
      </c>
      <c r="AY188" s="15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5" t="s">
        <v>83</v>
      </c>
      <c r="BK188" s="211">
        <f>ROUND(I188*H188,2)</f>
        <v>0</v>
      </c>
      <c r="BL188" s="15" t="s">
        <v>83</v>
      </c>
      <c r="BM188" s="210" t="s">
        <v>512</v>
      </c>
    </row>
    <row r="189" s="2" customFormat="1" ht="33" customHeight="1">
      <c r="A189" s="36"/>
      <c r="B189" s="37"/>
      <c r="C189" s="197" t="s">
        <v>513</v>
      </c>
      <c r="D189" s="197" t="s">
        <v>136</v>
      </c>
      <c r="E189" s="198" t="s">
        <v>514</v>
      </c>
      <c r="F189" s="199" t="s">
        <v>515</v>
      </c>
      <c r="G189" s="200" t="s">
        <v>144</v>
      </c>
      <c r="H189" s="201">
        <v>2</v>
      </c>
      <c r="I189" s="202"/>
      <c r="J189" s="203">
        <f>ROUND(I189*H189,2)</f>
        <v>0</v>
      </c>
      <c r="K189" s="204"/>
      <c r="L189" s="205"/>
      <c r="M189" s="206" t="s">
        <v>1</v>
      </c>
      <c r="N189" s="207" t="s">
        <v>41</v>
      </c>
      <c r="O189" s="89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0" t="s">
        <v>145</v>
      </c>
      <c r="AT189" s="210" t="s">
        <v>136</v>
      </c>
      <c r="AU189" s="210" t="s">
        <v>76</v>
      </c>
      <c r="AY189" s="15" t="s">
        <v>140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5" t="s">
        <v>83</v>
      </c>
      <c r="BK189" s="211">
        <f>ROUND(I189*H189,2)</f>
        <v>0</v>
      </c>
      <c r="BL189" s="15" t="s">
        <v>145</v>
      </c>
      <c r="BM189" s="210" t="s">
        <v>516</v>
      </c>
    </row>
    <row r="190" s="2" customFormat="1" ht="24.15" customHeight="1">
      <c r="A190" s="36"/>
      <c r="B190" s="37"/>
      <c r="C190" s="212" t="s">
        <v>517</v>
      </c>
      <c r="D190" s="212" t="s">
        <v>156</v>
      </c>
      <c r="E190" s="213" t="s">
        <v>518</v>
      </c>
      <c r="F190" s="214" t="s">
        <v>519</v>
      </c>
      <c r="G190" s="215" t="s">
        <v>144</v>
      </c>
      <c r="H190" s="216">
        <v>2</v>
      </c>
      <c r="I190" s="217"/>
      <c r="J190" s="218">
        <f>ROUND(I190*H190,2)</f>
        <v>0</v>
      </c>
      <c r="K190" s="219"/>
      <c r="L190" s="42"/>
      <c r="M190" s="220" t="s">
        <v>1</v>
      </c>
      <c r="N190" s="221" t="s">
        <v>41</v>
      </c>
      <c r="O190" s="89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0" t="s">
        <v>83</v>
      </c>
      <c r="AT190" s="210" t="s">
        <v>156</v>
      </c>
      <c r="AU190" s="210" t="s">
        <v>76</v>
      </c>
      <c r="AY190" s="15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5" t="s">
        <v>83</v>
      </c>
      <c r="BK190" s="211">
        <f>ROUND(I190*H190,2)</f>
        <v>0</v>
      </c>
      <c r="BL190" s="15" t="s">
        <v>83</v>
      </c>
      <c r="BM190" s="210" t="s">
        <v>520</v>
      </c>
    </row>
    <row r="191" s="2" customFormat="1" ht="24.15" customHeight="1">
      <c r="A191" s="36"/>
      <c r="B191" s="37"/>
      <c r="C191" s="212" t="s">
        <v>521</v>
      </c>
      <c r="D191" s="212" t="s">
        <v>156</v>
      </c>
      <c r="E191" s="213" t="s">
        <v>522</v>
      </c>
      <c r="F191" s="214" t="s">
        <v>523</v>
      </c>
      <c r="G191" s="215" t="s">
        <v>144</v>
      </c>
      <c r="H191" s="216">
        <v>2</v>
      </c>
      <c r="I191" s="217"/>
      <c r="J191" s="218">
        <f>ROUND(I191*H191,2)</f>
        <v>0</v>
      </c>
      <c r="K191" s="219"/>
      <c r="L191" s="42"/>
      <c r="M191" s="220" t="s">
        <v>1</v>
      </c>
      <c r="N191" s="221" t="s">
        <v>41</v>
      </c>
      <c r="O191" s="89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0" t="s">
        <v>83</v>
      </c>
      <c r="AT191" s="210" t="s">
        <v>156</v>
      </c>
      <c r="AU191" s="210" t="s">
        <v>76</v>
      </c>
      <c r="AY191" s="15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5" t="s">
        <v>83</v>
      </c>
      <c r="BK191" s="211">
        <f>ROUND(I191*H191,2)</f>
        <v>0</v>
      </c>
      <c r="BL191" s="15" t="s">
        <v>83</v>
      </c>
      <c r="BM191" s="210" t="s">
        <v>524</v>
      </c>
    </row>
    <row r="192" s="2" customFormat="1" ht="24.15" customHeight="1">
      <c r="A192" s="36"/>
      <c r="B192" s="37"/>
      <c r="C192" s="212" t="s">
        <v>525</v>
      </c>
      <c r="D192" s="212" t="s">
        <v>156</v>
      </c>
      <c r="E192" s="213" t="s">
        <v>526</v>
      </c>
      <c r="F192" s="214" t="s">
        <v>527</v>
      </c>
      <c r="G192" s="215" t="s">
        <v>144</v>
      </c>
      <c r="H192" s="216">
        <v>2</v>
      </c>
      <c r="I192" s="217"/>
      <c r="J192" s="218">
        <f>ROUND(I192*H192,2)</f>
        <v>0</v>
      </c>
      <c r="K192" s="219"/>
      <c r="L192" s="42"/>
      <c r="M192" s="220" t="s">
        <v>1</v>
      </c>
      <c r="N192" s="221" t="s">
        <v>41</v>
      </c>
      <c r="O192" s="89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0" t="s">
        <v>83</v>
      </c>
      <c r="AT192" s="210" t="s">
        <v>156</v>
      </c>
      <c r="AU192" s="210" t="s">
        <v>76</v>
      </c>
      <c r="AY192" s="15" t="s">
        <v>140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5" t="s">
        <v>83</v>
      </c>
      <c r="BK192" s="211">
        <f>ROUND(I192*H192,2)</f>
        <v>0</v>
      </c>
      <c r="BL192" s="15" t="s">
        <v>83</v>
      </c>
      <c r="BM192" s="210" t="s">
        <v>528</v>
      </c>
    </row>
    <row r="193" s="2" customFormat="1" ht="21.75" customHeight="1">
      <c r="A193" s="36"/>
      <c r="B193" s="37"/>
      <c r="C193" s="212" t="s">
        <v>529</v>
      </c>
      <c r="D193" s="212" t="s">
        <v>156</v>
      </c>
      <c r="E193" s="213" t="s">
        <v>530</v>
      </c>
      <c r="F193" s="214" t="s">
        <v>531</v>
      </c>
      <c r="G193" s="215" t="s">
        <v>144</v>
      </c>
      <c r="H193" s="216">
        <v>2</v>
      </c>
      <c r="I193" s="217"/>
      <c r="J193" s="218">
        <f>ROUND(I193*H193,2)</f>
        <v>0</v>
      </c>
      <c r="K193" s="219"/>
      <c r="L193" s="42"/>
      <c r="M193" s="220" t="s">
        <v>1</v>
      </c>
      <c r="N193" s="221" t="s">
        <v>41</v>
      </c>
      <c r="O193" s="89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0" t="s">
        <v>83</v>
      </c>
      <c r="AT193" s="210" t="s">
        <v>156</v>
      </c>
      <c r="AU193" s="210" t="s">
        <v>76</v>
      </c>
      <c r="AY193" s="15" t="s">
        <v>140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5" t="s">
        <v>83</v>
      </c>
      <c r="BK193" s="211">
        <f>ROUND(I193*H193,2)</f>
        <v>0</v>
      </c>
      <c r="BL193" s="15" t="s">
        <v>83</v>
      </c>
      <c r="BM193" s="210" t="s">
        <v>532</v>
      </c>
    </row>
    <row r="194" s="2" customFormat="1" ht="24.15" customHeight="1">
      <c r="A194" s="36"/>
      <c r="B194" s="37"/>
      <c r="C194" s="212" t="s">
        <v>533</v>
      </c>
      <c r="D194" s="212" t="s">
        <v>156</v>
      </c>
      <c r="E194" s="213" t="s">
        <v>534</v>
      </c>
      <c r="F194" s="214" t="s">
        <v>535</v>
      </c>
      <c r="G194" s="215" t="s">
        <v>144</v>
      </c>
      <c r="H194" s="216">
        <v>2</v>
      </c>
      <c r="I194" s="217"/>
      <c r="J194" s="218">
        <f>ROUND(I194*H194,2)</f>
        <v>0</v>
      </c>
      <c r="K194" s="219"/>
      <c r="L194" s="42"/>
      <c r="M194" s="220" t="s">
        <v>1</v>
      </c>
      <c r="N194" s="221" t="s">
        <v>41</v>
      </c>
      <c r="O194" s="89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0" t="s">
        <v>83</v>
      </c>
      <c r="AT194" s="210" t="s">
        <v>156</v>
      </c>
      <c r="AU194" s="210" t="s">
        <v>76</v>
      </c>
      <c r="AY194" s="15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5" t="s">
        <v>83</v>
      </c>
      <c r="BK194" s="211">
        <f>ROUND(I194*H194,2)</f>
        <v>0</v>
      </c>
      <c r="BL194" s="15" t="s">
        <v>83</v>
      </c>
      <c r="BM194" s="210" t="s">
        <v>536</v>
      </c>
    </row>
    <row r="195" s="2" customFormat="1" ht="16.5" customHeight="1">
      <c r="A195" s="36"/>
      <c r="B195" s="37"/>
      <c r="C195" s="212" t="s">
        <v>537</v>
      </c>
      <c r="D195" s="212" t="s">
        <v>156</v>
      </c>
      <c r="E195" s="213" t="s">
        <v>538</v>
      </c>
      <c r="F195" s="214" t="s">
        <v>539</v>
      </c>
      <c r="G195" s="215" t="s">
        <v>144</v>
      </c>
      <c r="H195" s="216">
        <v>4</v>
      </c>
      <c r="I195" s="217"/>
      <c r="J195" s="218">
        <f>ROUND(I195*H195,2)</f>
        <v>0</v>
      </c>
      <c r="K195" s="219"/>
      <c r="L195" s="42"/>
      <c r="M195" s="220" t="s">
        <v>1</v>
      </c>
      <c r="N195" s="221" t="s">
        <v>41</v>
      </c>
      <c r="O195" s="89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0" t="s">
        <v>83</v>
      </c>
      <c r="AT195" s="210" t="s">
        <v>156</v>
      </c>
      <c r="AU195" s="210" t="s">
        <v>76</v>
      </c>
      <c r="AY195" s="15" t="s">
        <v>140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5" t="s">
        <v>83</v>
      </c>
      <c r="BK195" s="211">
        <f>ROUND(I195*H195,2)</f>
        <v>0</v>
      </c>
      <c r="BL195" s="15" t="s">
        <v>83</v>
      </c>
      <c r="BM195" s="210" t="s">
        <v>540</v>
      </c>
    </row>
    <row r="196" s="2" customFormat="1" ht="16.5" customHeight="1">
      <c r="A196" s="36"/>
      <c r="B196" s="37"/>
      <c r="C196" s="212" t="s">
        <v>541</v>
      </c>
      <c r="D196" s="212" t="s">
        <v>156</v>
      </c>
      <c r="E196" s="213" t="s">
        <v>542</v>
      </c>
      <c r="F196" s="214" t="s">
        <v>543</v>
      </c>
      <c r="G196" s="215" t="s">
        <v>144</v>
      </c>
      <c r="H196" s="216">
        <v>4</v>
      </c>
      <c r="I196" s="217"/>
      <c r="J196" s="218">
        <f>ROUND(I196*H196,2)</f>
        <v>0</v>
      </c>
      <c r="K196" s="219"/>
      <c r="L196" s="42"/>
      <c r="M196" s="220" t="s">
        <v>1</v>
      </c>
      <c r="N196" s="221" t="s">
        <v>41</v>
      </c>
      <c r="O196" s="89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0" t="s">
        <v>83</v>
      </c>
      <c r="AT196" s="210" t="s">
        <v>156</v>
      </c>
      <c r="AU196" s="210" t="s">
        <v>76</v>
      </c>
      <c r="AY196" s="15" t="s">
        <v>140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5" t="s">
        <v>83</v>
      </c>
      <c r="BK196" s="211">
        <f>ROUND(I196*H196,2)</f>
        <v>0</v>
      </c>
      <c r="BL196" s="15" t="s">
        <v>83</v>
      </c>
      <c r="BM196" s="210" t="s">
        <v>544</v>
      </c>
    </row>
    <row r="197" s="2" customFormat="1" ht="16.5" customHeight="1">
      <c r="A197" s="36"/>
      <c r="B197" s="37"/>
      <c r="C197" s="212" t="s">
        <v>545</v>
      </c>
      <c r="D197" s="212" t="s">
        <v>156</v>
      </c>
      <c r="E197" s="213" t="s">
        <v>546</v>
      </c>
      <c r="F197" s="214" t="s">
        <v>547</v>
      </c>
      <c r="G197" s="215" t="s">
        <v>144</v>
      </c>
      <c r="H197" s="216">
        <v>8</v>
      </c>
      <c r="I197" s="217"/>
      <c r="J197" s="218">
        <f>ROUND(I197*H197,2)</f>
        <v>0</v>
      </c>
      <c r="K197" s="219"/>
      <c r="L197" s="42"/>
      <c r="M197" s="220" t="s">
        <v>1</v>
      </c>
      <c r="N197" s="221" t="s">
        <v>41</v>
      </c>
      <c r="O197" s="89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0" t="s">
        <v>83</v>
      </c>
      <c r="AT197" s="210" t="s">
        <v>156</v>
      </c>
      <c r="AU197" s="210" t="s">
        <v>76</v>
      </c>
      <c r="AY197" s="15" t="s">
        <v>140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5" t="s">
        <v>83</v>
      </c>
      <c r="BK197" s="211">
        <f>ROUND(I197*H197,2)</f>
        <v>0</v>
      </c>
      <c r="BL197" s="15" t="s">
        <v>83</v>
      </c>
      <c r="BM197" s="210" t="s">
        <v>548</v>
      </c>
    </row>
    <row r="198" s="2" customFormat="1" ht="16.5" customHeight="1">
      <c r="A198" s="36"/>
      <c r="B198" s="37"/>
      <c r="C198" s="212" t="s">
        <v>549</v>
      </c>
      <c r="D198" s="212" t="s">
        <v>156</v>
      </c>
      <c r="E198" s="213" t="s">
        <v>550</v>
      </c>
      <c r="F198" s="214" t="s">
        <v>551</v>
      </c>
      <c r="G198" s="215" t="s">
        <v>144</v>
      </c>
      <c r="H198" s="216">
        <v>12</v>
      </c>
      <c r="I198" s="217"/>
      <c r="J198" s="218">
        <f>ROUND(I198*H198,2)</f>
        <v>0</v>
      </c>
      <c r="K198" s="219"/>
      <c r="L198" s="42"/>
      <c r="M198" s="220" t="s">
        <v>1</v>
      </c>
      <c r="N198" s="221" t="s">
        <v>41</v>
      </c>
      <c r="O198" s="89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0" t="s">
        <v>83</v>
      </c>
      <c r="AT198" s="210" t="s">
        <v>156</v>
      </c>
      <c r="AU198" s="210" t="s">
        <v>76</v>
      </c>
      <c r="AY198" s="15" t="s">
        <v>140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5" t="s">
        <v>83</v>
      </c>
      <c r="BK198" s="211">
        <f>ROUND(I198*H198,2)</f>
        <v>0</v>
      </c>
      <c r="BL198" s="15" t="s">
        <v>83</v>
      </c>
      <c r="BM198" s="210" t="s">
        <v>552</v>
      </c>
    </row>
    <row r="199" s="2" customFormat="1" ht="16.5" customHeight="1">
      <c r="A199" s="36"/>
      <c r="B199" s="37"/>
      <c r="C199" s="212" t="s">
        <v>553</v>
      </c>
      <c r="D199" s="212" t="s">
        <v>156</v>
      </c>
      <c r="E199" s="213" t="s">
        <v>554</v>
      </c>
      <c r="F199" s="214" t="s">
        <v>555</v>
      </c>
      <c r="G199" s="215" t="s">
        <v>144</v>
      </c>
      <c r="H199" s="216">
        <v>4</v>
      </c>
      <c r="I199" s="217"/>
      <c r="J199" s="218">
        <f>ROUND(I199*H199,2)</f>
        <v>0</v>
      </c>
      <c r="K199" s="219"/>
      <c r="L199" s="42"/>
      <c r="M199" s="220" t="s">
        <v>1</v>
      </c>
      <c r="N199" s="221" t="s">
        <v>41</v>
      </c>
      <c r="O199" s="89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0" t="s">
        <v>83</v>
      </c>
      <c r="AT199" s="210" t="s">
        <v>156</v>
      </c>
      <c r="AU199" s="210" t="s">
        <v>76</v>
      </c>
      <c r="AY199" s="15" t="s">
        <v>140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5" t="s">
        <v>83</v>
      </c>
      <c r="BK199" s="211">
        <f>ROUND(I199*H199,2)</f>
        <v>0</v>
      </c>
      <c r="BL199" s="15" t="s">
        <v>83</v>
      </c>
      <c r="BM199" s="210" t="s">
        <v>556</v>
      </c>
    </row>
    <row r="200" s="2" customFormat="1" ht="37.8" customHeight="1">
      <c r="A200" s="36"/>
      <c r="B200" s="37"/>
      <c r="C200" s="212" t="s">
        <v>557</v>
      </c>
      <c r="D200" s="212" t="s">
        <v>156</v>
      </c>
      <c r="E200" s="213" t="s">
        <v>558</v>
      </c>
      <c r="F200" s="214" t="s">
        <v>559</v>
      </c>
      <c r="G200" s="215" t="s">
        <v>144</v>
      </c>
      <c r="H200" s="216">
        <v>4</v>
      </c>
      <c r="I200" s="217"/>
      <c r="J200" s="218">
        <f>ROUND(I200*H200,2)</f>
        <v>0</v>
      </c>
      <c r="K200" s="219"/>
      <c r="L200" s="42"/>
      <c r="M200" s="220" t="s">
        <v>1</v>
      </c>
      <c r="N200" s="221" t="s">
        <v>41</v>
      </c>
      <c r="O200" s="89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0" t="s">
        <v>83</v>
      </c>
      <c r="AT200" s="210" t="s">
        <v>156</v>
      </c>
      <c r="AU200" s="210" t="s">
        <v>76</v>
      </c>
      <c r="AY200" s="15" t="s">
        <v>140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5" t="s">
        <v>83</v>
      </c>
      <c r="BK200" s="211">
        <f>ROUND(I200*H200,2)</f>
        <v>0</v>
      </c>
      <c r="BL200" s="15" t="s">
        <v>83</v>
      </c>
      <c r="BM200" s="210" t="s">
        <v>560</v>
      </c>
    </row>
    <row r="201" s="2" customFormat="1" ht="21.75" customHeight="1">
      <c r="A201" s="36"/>
      <c r="B201" s="37"/>
      <c r="C201" s="212" t="s">
        <v>561</v>
      </c>
      <c r="D201" s="212" t="s">
        <v>156</v>
      </c>
      <c r="E201" s="213" t="s">
        <v>562</v>
      </c>
      <c r="F201" s="214" t="s">
        <v>563</v>
      </c>
      <c r="G201" s="215" t="s">
        <v>144</v>
      </c>
      <c r="H201" s="216">
        <v>2</v>
      </c>
      <c r="I201" s="217"/>
      <c r="J201" s="218">
        <f>ROUND(I201*H201,2)</f>
        <v>0</v>
      </c>
      <c r="K201" s="219"/>
      <c r="L201" s="42"/>
      <c r="M201" s="220" t="s">
        <v>1</v>
      </c>
      <c r="N201" s="221" t="s">
        <v>41</v>
      </c>
      <c r="O201" s="89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8">
        <f>S201*H201</f>
        <v>0</v>
      </c>
      <c r="U201" s="209" t="s">
        <v>1</v>
      </c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10" t="s">
        <v>83</v>
      </c>
      <c r="AT201" s="210" t="s">
        <v>156</v>
      </c>
      <c r="AU201" s="210" t="s">
        <v>76</v>
      </c>
      <c r="AY201" s="15" t="s">
        <v>140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5" t="s">
        <v>83</v>
      </c>
      <c r="BK201" s="211">
        <f>ROUND(I201*H201,2)</f>
        <v>0</v>
      </c>
      <c r="BL201" s="15" t="s">
        <v>83</v>
      </c>
      <c r="BM201" s="210" t="s">
        <v>564</v>
      </c>
    </row>
    <row r="202" s="2" customFormat="1" ht="24.15" customHeight="1">
      <c r="A202" s="36"/>
      <c r="B202" s="37"/>
      <c r="C202" s="212" t="s">
        <v>565</v>
      </c>
      <c r="D202" s="212" t="s">
        <v>156</v>
      </c>
      <c r="E202" s="213" t="s">
        <v>566</v>
      </c>
      <c r="F202" s="214" t="s">
        <v>567</v>
      </c>
      <c r="G202" s="215" t="s">
        <v>144</v>
      </c>
      <c r="H202" s="216">
        <v>4</v>
      </c>
      <c r="I202" s="217"/>
      <c r="J202" s="218">
        <f>ROUND(I202*H202,2)</f>
        <v>0</v>
      </c>
      <c r="K202" s="219"/>
      <c r="L202" s="42"/>
      <c r="M202" s="220" t="s">
        <v>1</v>
      </c>
      <c r="N202" s="221" t="s">
        <v>41</v>
      </c>
      <c r="O202" s="89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0" t="s">
        <v>83</v>
      </c>
      <c r="AT202" s="210" t="s">
        <v>156</v>
      </c>
      <c r="AU202" s="210" t="s">
        <v>76</v>
      </c>
      <c r="AY202" s="15" t="s">
        <v>140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5" t="s">
        <v>83</v>
      </c>
      <c r="BK202" s="211">
        <f>ROUND(I202*H202,2)</f>
        <v>0</v>
      </c>
      <c r="BL202" s="15" t="s">
        <v>83</v>
      </c>
      <c r="BM202" s="210" t="s">
        <v>568</v>
      </c>
    </row>
    <row r="203" s="2" customFormat="1" ht="24.15" customHeight="1">
      <c r="A203" s="36"/>
      <c r="B203" s="37"/>
      <c r="C203" s="197" t="s">
        <v>569</v>
      </c>
      <c r="D203" s="197" t="s">
        <v>136</v>
      </c>
      <c r="E203" s="198" t="s">
        <v>570</v>
      </c>
      <c r="F203" s="199" t="s">
        <v>571</v>
      </c>
      <c r="G203" s="200" t="s">
        <v>144</v>
      </c>
      <c r="H203" s="201">
        <v>4</v>
      </c>
      <c r="I203" s="202"/>
      <c r="J203" s="203">
        <f>ROUND(I203*H203,2)</f>
        <v>0</v>
      </c>
      <c r="K203" s="204"/>
      <c r="L203" s="205"/>
      <c r="M203" s="206" t="s">
        <v>1</v>
      </c>
      <c r="N203" s="207" t="s">
        <v>41</v>
      </c>
      <c r="O203" s="89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8">
        <f>S203*H203</f>
        <v>0</v>
      </c>
      <c r="U203" s="209" t="s">
        <v>1</v>
      </c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0" t="s">
        <v>85</v>
      </c>
      <c r="AT203" s="210" t="s">
        <v>136</v>
      </c>
      <c r="AU203" s="210" t="s">
        <v>76</v>
      </c>
      <c r="AY203" s="15" t="s">
        <v>140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5" t="s">
        <v>83</v>
      </c>
      <c r="BK203" s="211">
        <f>ROUND(I203*H203,2)</f>
        <v>0</v>
      </c>
      <c r="BL203" s="15" t="s">
        <v>83</v>
      </c>
      <c r="BM203" s="210" t="s">
        <v>572</v>
      </c>
    </row>
    <row r="204" s="2" customFormat="1" ht="24.15" customHeight="1">
      <c r="A204" s="36"/>
      <c r="B204" s="37"/>
      <c r="C204" s="197" t="s">
        <v>573</v>
      </c>
      <c r="D204" s="197" t="s">
        <v>136</v>
      </c>
      <c r="E204" s="198" t="s">
        <v>574</v>
      </c>
      <c r="F204" s="199" t="s">
        <v>575</v>
      </c>
      <c r="G204" s="200" t="s">
        <v>144</v>
      </c>
      <c r="H204" s="201">
        <v>1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41</v>
      </c>
      <c r="O204" s="89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0" t="s">
        <v>85</v>
      </c>
      <c r="AT204" s="210" t="s">
        <v>136</v>
      </c>
      <c r="AU204" s="210" t="s">
        <v>76</v>
      </c>
      <c r="AY204" s="15" t="s">
        <v>140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5" t="s">
        <v>83</v>
      </c>
      <c r="BK204" s="211">
        <f>ROUND(I204*H204,2)</f>
        <v>0</v>
      </c>
      <c r="BL204" s="15" t="s">
        <v>83</v>
      </c>
      <c r="BM204" s="210" t="s">
        <v>576</v>
      </c>
    </row>
    <row r="205" s="2" customFormat="1">
      <c r="A205" s="36"/>
      <c r="B205" s="37"/>
      <c r="C205" s="38"/>
      <c r="D205" s="227" t="s">
        <v>503</v>
      </c>
      <c r="E205" s="38"/>
      <c r="F205" s="228" t="s">
        <v>577</v>
      </c>
      <c r="G205" s="38"/>
      <c r="H205" s="38"/>
      <c r="I205" s="229"/>
      <c r="J205" s="38"/>
      <c r="K205" s="38"/>
      <c r="L205" s="42"/>
      <c r="M205" s="230"/>
      <c r="N205" s="231"/>
      <c r="O205" s="89"/>
      <c r="P205" s="89"/>
      <c r="Q205" s="89"/>
      <c r="R205" s="89"/>
      <c r="S205" s="89"/>
      <c r="T205" s="89"/>
      <c r="U205" s="90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503</v>
      </c>
      <c r="AU205" s="15" t="s">
        <v>76</v>
      </c>
    </row>
    <row r="206" s="2" customFormat="1" ht="21.75" customHeight="1">
      <c r="A206" s="36"/>
      <c r="B206" s="37"/>
      <c r="C206" s="212" t="s">
        <v>578</v>
      </c>
      <c r="D206" s="212" t="s">
        <v>156</v>
      </c>
      <c r="E206" s="213" t="s">
        <v>579</v>
      </c>
      <c r="F206" s="214" t="s">
        <v>580</v>
      </c>
      <c r="G206" s="215" t="s">
        <v>144</v>
      </c>
      <c r="H206" s="216">
        <v>1</v>
      </c>
      <c r="I206" s="217"/>
      <c r="J206" s="218">
        <f>ROUND(I206*H206,2)</f>
        <v>0</v>
      </c>
      <c r="K206" s="219"/>
      <c r="L206" s="42"/>
      <c r="M206" s="220" t="s">
        <v>1</v>
      </c>
      <c r="N206" s="221" t="s">
        <v>41</v>
      </c>
      <c r="O206" s="89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0" t="s">
        <v>83</v>
      </c>
      <c r="AT206" s="210" t="s">
        <v>156</v>
      </c>
      <c r="AU206" s="210" t="s">
        <v>76</v>
      </c>
      <c r="AY206" s="15" t="s">
        <v>140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5" t="s">
        <v>83</v>
      </c>
      <c r="BK206" s="211">
        <f>ROUND(I206*H206,2)</f>
        <v>0</v>
      </c>
      <c r="BL206" s="15" t="s">
        <v>83</v>
      </c>
      <c r="BM206" s="210" t="s">
        <v>581</v>
      </c>
    </row>
    <row r="207" s="2" customFormat="1">
      <c r="A207" s="36"/>
      <c r="B207" s="37"/>
      <c r="C207" s="38"/>
      <c r="D207" s="227" t="s">
        <v>503</v>
      </c>
      <c r="E207" s="38"/>
      <c r="F207" s="228" t="s">
        <v>582</v>
      </c>
      <c r="G207" s="38"/>
      <c r="H207" s="38"/>
      <c r="I207" s="229"/>
      <c r="J207" s="38"/>
      <c r="K207" s="38"/>
      <c r="L207" s="42"/>
      <c r="M207" s="230"/>
      <c r="N207" s="231"/>
      <c r="O207" s="89"/>
      <c r="P207" s="89"/>
      <c r="Q207" s="89"/>
      <c r="R207" s="89"/>
      <c r="S207" s="89"/>
      <c r="T207" s="89"/>
      <c r="U207" s="90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503</v>
      </c>
      <c r="AU207" s="15" t="s">
        <v>76</v>
      </c>
    </row>
    <row r="208" s="2" customFormat="1" ht="24.15" customHeight="1">
      <c r="A208" s="36"/>
      <c r="B208" s="37"/>
      <c r="C208" s="197" t="s">
        <v>583</v>
      </c>
      <c r="D208" s="197" t="s">
        <v>136</v>
      </c>
      <c r="E208" s="198" t="s">
        <v>584</v>
      </c>
      <c r="F208" s="199" t="s">
        <v>585</v>
      </c>
      <c r="G208" s="200" t="s">
        <v>144</v>
      </c>
      <c r="H208" s="201">
        <v>1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41</v>
      </c>
      <c r="O208" s="89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0" t="s">
        <v>145</v>
      </c>
      <c r="AT208" s="210" t="s">
        <v>136</v>
      </c>
      <c r="AU208" s="210" t="s">
        <v>76</v>
      </c>
      <c r="AY208" s="15" t="s">
        <v>140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5" t="s">
        <v>83</v>
      </c>
      <c r="BK208" s="211">
        <f>ROUND(I208*H208,2)</f>
        <v>0</v>
      </c>
      <c r="BL208" s="15" t="s">
        <v>145</v>
      </c>
      <c r="BM208" s="210" t="s">
        <v>586</v>
      </c>
    </row>
    <row r="209" s="2" customFormat="1" ht="24.15" customHeight="1">
      <c r="A209" s="36"/>
      <c r="B209" s="37"/>
      <c r="C209" s="212" t="s">
        <v>587</v>
      </c>
      <c r="D209" s="212" t="s">
        <v>156</v>
      </c>
      <c r="E209" s="213" t="s">
        <v>330</v>
      </c>
      <c r="F209" s="214" t="s">
        <v>331</v>
      </c>
      <c r="G209" s="215" t="s">
        <v>144</v>
      </c>
      <c r="H209" s="216">
        <v>2</v>
      </c>
      <c r="I209" s="217"/>
      <c r="J209" s="218">
        <f>ROUND(I209*H209,2)</f>
        <v>0</v>
      </c>
      <c r="K209" s="219"/>
      <c r="L209" s="42"/>
      <c r="M209" s="220" t="s">
        <v>1</v>
      </c>
      <c r="N209" s="221" t="s">
        <v>41</v>
      </c>
      <c r="O209" s="89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0" t="s">
        <v>83</v>
      </c>
      <c r="AT209" s="210" t="s">
        <v>156</v>
      </c>
      <c r="AU209" s="210" t="s">
        <v>76</v>
      </c>
      <c r="AY209" s="15" t="s">
        <v>140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5" t="s">
        <v>83</v>
      </c>
      <c r="BK209" s="211">
        <f>ROUND(I209*H209,2)</f>
        <v>0</v>
      </c>
      <c r="BL209" s="15" t="s">
        <v>83</v>
      </c>
      <c r="BM209" s="210" t="s">
        <v>588</v>
      </c>
    </row>
    <row r="210" s="2" customFormat="1" ht="24.15" customHeight="1">
      <c r="A210" s="36"/>
      <c r="B210" s="37"/>
      <c r="C210" s="212" t="s">
        <v>589</v>
      </c>
      <c r="D210" s="212" t="s">
        <v>156</v>
      </c>
      <c r="E210" s="213" t="s">
        <v>334</v>
      </c>
      <c r="F210" s="214" t="s">
        <v>335</v>
      </c>
      <c r="G210" s="215" t="s">
        <v>144</v>
      </c>
      <c r="H210" s="216">
        <v>2</v>
      </c>
      <c r="I210" s="217"/>
      <c r="J210" s="218">
        <f>ROUND(I210*H210,2)</f>
        <v>0</v>
      </c>
      <c r="K210" s="219"/>
      <c r="L210" s="42"/>
      <c r="M210" s="220" t="s">
        <v>1</v>
      </c>
      <c r="N210" s="221" t="s">
        <v>41</v>
      </c>
      <c r="O210" s="89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0" t="s">
        <v>83</v>
      </c>
      <c r="AT210" s="210" t="s">
        <v>156</v>
      </c>
      <c r="AU210" s="210" t="s">
        <v>76</v>
      </c>
      <c r="AY210" s="15" t="s">
        <v>140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5" t="s">
        <v>83</v>
      </c>
      <c r="BK210" s="211">
        <f>ROUND(I210*H210,2)</f>
        <v>0</v>
      </c>
      <c r="BL210" s="15" t="s">
        <v>83</v>
      </c>
      <c r="BM210" s="210" t="s">
        <v>590</v>
      </c>
    </row>
    <row r="211" s="2" customFormat="1" ht="16.5" customHeight="1">
      <c r="A211" s="36"/>
      <c r="B211" s="37"/>
      <c r="C211" s="212" t="s">
        <v>591</v>
      </c>
      <c r="D211" s="212" t="s">
        <v>156</v>
      </c>
      <c r="E211" s="213" t="s">
        <v>338</v>
      </c>
      <c r="F211" s="214" t="s">
        <v>339</v>
      </c>
      <c r="G211" s="215" t="s">
        <v>144</v>
      </c>
      <c r="H211" s="216">
        <v>2</v>
      </c>
      <c r="I211" s="217"/>
      <c r="J211" s="218">
        <f>ROUND(I211*H211,2)</f>
        <v>0</v>
      </c>
      <c r="K211" s="219"/>
      <c r="L211" s="42"/>
      <c r="M211" s="220" t="s">
        <v>1</v>
      </c>
      <c r="N211" s="221" t="s">
        <v>41</v>
      </c>
      <c r="O211" s="89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0" t="s">
        <v>83</v>
      </c>
      <c r="AT211" s="210" t="s">
        <v>156</v>
      </c>
      <c r="AU211" s="210" t="s">
        <v>76</v>
      </c>
      <c r="AY211" s="15" t="s">
        <v>140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5" t="s">
        <v>83</v>
      </c>
      <c r="BK211" s="211">
        <f>ROUND(I211*H211,2)</f>
        <v>0</v>
      </c>
      <c r="BL211" s="15" t="s">
        <v>83</v>
      </c>
      <c r="BM211" s="210" t="s">
        <v>592</v>
      </c>
    </row>
    <row r="212" s="2" customFormat="1" ht="16.5" customHeight="1">
      <c r="A212" s="36"/>
      <c r="B212" s="37"/>
      <c r="C212" s="212" t="s">
        <v>593</v>
      </c>
      <c r="D212" s="212" t="s">
        <v>156</v>
      </c>
      <c r="E212" s="213" t="s">
        <v>342</v>
      </c>
      <c r="F212" s="214" t="s">
        <v>343</v>
      </c>
      <c r="G212" s="215" t="s">
        <v>144</v>
      </c>
      <c r="H212" s="216">
        <v>1</v>
      </c>
      <c r="I212" s="217"/>
      <c r="J212" s="218">
        <f>ROUND(I212*H212,2)</f>
        <v>0</v>
      </c>
      <c r="K212" s="219"/>
      <c r="L212" s="42"/>
      <c r="M212" s="220" t="s">
        <v>1</v>
      </c>
      <c r="N212" s="221" t="s">
        <v>41</v>
      </c>
      <c r="O212" s="89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0" t="s">
        <v>83</v>
      </c>
      <c r="AT212" s="210" t="s">
        <v>156</v>
      </c>
      <c r="AU212" s="210" t="s">
        <v>76</v>
      </c>
      <c r="AY212" s="15" t="s">
        <v>140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5" t="s">
        <v>83</v>
      </c>
      <c r="BK212" s="211">
        <f>ROUND(I212*H212,2)</f>
        <v>0</v>
      </c>
      <c r="BL212" s="15" t="s">
        <v>83</v>
      </c>
      <c r="BM212" s="210" t="s">
        <v>594</v>
      </c>
    </row>
    <row r="213" s="2" customFormat="1" ht="16.5" customHeight="1">
      <c r="A213" s="36"/>
      <c r="B213" s="37"/>
      <c r="C213" s="212" t="s">
        <v>595</v>
      </c>
      <c r="D213" s="212" t="s">
        <v>156</v>
      </c>
      <c r="E213" s="213" t="s">
        <v>346</v>
      </c>
      <c r="F213" s="214" t="s">
        <v>347</v>
      </c>
      <c r="G213" s="215" t="s">
        <v>144</v>
      </c>
      <c r="H213" s="216">
        <v>8</v>
      </c>
      <c r="I213" s="217"/>
      <c r="J213" s="218">
        <f>ROUND(I213*H213,2)</f>
        <v>0</v>
      </c>
      <c r="K213" s="219"/>
      <c r="L213" s="42"/>
      <c r="M213" s="220" t="s">
        <v>1</v>
      </c>
      <c r="N213" s="221" t="s">
        <v>41</v>
      </c>
      <c r="O213" s="89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0" t="s">
        <v>83</v>
      </c>
      <c r="AT213" s="210" t="s">
        <v>156</v>
      </c>
      <c r="AU213" s="210" t="s">
        <v>76</v>
      </c>
      <c r="AY213" s="15" t="s">
        <v>140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5" t="s">
        <v>83</v>
      </c>
      <c r="BK213" s="211">
        <f>ROUND(I213*H213,2)</f>
        <v>0</v>
      </c>
      <c r="BL213" s="15" t="s">
        <v>83</v>
      </c>
      <c r="BM213" s="210" t="s">
        <v>596</v>
      </c>
    </row>
    <row r="214" s="2" customFormat="1" ht="24.15" customHeight="1">
      <c r="A214" s="36"/>
      <c r="B214" s="37"/>
      <c r="C214" s="212" t="s">
        <v>597</v>
      </c>
      <c r="D214" s="212" t="s">
        <v>156</v>
      </c>
      <c r="E214" s="213" t="s">
        <v>350</v>
      </c>
      <c r="F214" s="214" t="s">
        <v>351</v>
      </c>
      <c r="G214" s="215" t="s">
        <v>144</v>
      </c>
      <c r="H214" s="216">
        <v>4</v>
      </c>
      <c r="I214" s="217"/>
      <c r="J214" s="218">
        <f>ROUND(I214*H214,2)</f>
        <v>0</v>
      </c>
      <c r="K214" s="219"/>
      <c r="L214" s="42"/>
      <c r="M214" s="220" t="s">
        <v>1</v>
      </c>
      <c r="N214" s="221" t="s">
        <v>41</v>
      </c>
      <c r="O214" s="89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0" t="s">
        <v>83</v>
      </c>
      <c r="AT214" s="210" t="s">
        <v>156</v>
      </c>
      <c r="AU214" s="210" t="s">
        <v>76</v>
      </c>
      <c r="AY214" s="15" t="s">
        <v>140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5" t="s">
        <v>83</v>
      </c>
      <c r="BK214" s="211">
        <f>ROUND(I214*H214,2)</f>
        <v>0</v>
      </c>
      <c r="BL214" s="15" t="s">
        <v>83</v>
      </c>
      <c r="BM214" s="210" t="s">
        <v>598</v>
      </c>
    </row>
    <row r="215" s="2" customFormat="1" ht="24.15" customHeight="1">
      <c r="A215" s="36"/>
      <c r="B215" s="37"/>
      <c r="C215" s="212" t="s">
        <v>599</v>
      </c>
      <c r="D215" s="212" t="s">
        <v>156</v>
      </c>
      <c r="E215" s="213" t="s">
        <v>600</v>
      </c>
      <c r="F215" s="214" t="s">
        <v>601</v>
      </c>
      <c r="G215" s="215" t="s">
        <v>144</v>
      </c>
      <c r="H215" s="216">
        <v>1</v>
      </c>
      <c r="I215" s="217"/>
      <c r="J215" s="218">
        <f>ROUND(I215*H215,2)</f>
        <v>0</v>
      </c>
      <c r="K215" s="219"/>
      <c r="L215" s="42"/>
      <c r="M215" s="220" t="s">
        <v>1</v>
      </c>
      <c r="N215" s="221" t="s">
        <v>41</v>
      </c>
      <c r="O215" s="89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0" t="s">
        <v>83</v>
      </c>
      <c r="AT215" s="210" t="s">
        <v>156</v>
      </c>
      <c r="AU215" s="210" t="s">
        <v>76</v>
      </c>
      <c r="AY215" s="15" t="s">
        <v>140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5" t="s">
        <v>83</v>
      </c>
      <c r="BK215" s="211">
        <f>ROUND(I215*H215,2)</f>
        <v>0</v>
      </c>
      <c r="BL215" s="15" t="s">
        <v>83</v>
      </c>
      <c r="BM215" s="210" t="s">
        <v>602</v>
      </c>
    </row>
    <row r="216" s="2" customFormat="1" ht="16.5" customHeight="1">
      <c r="A216" s="36"/>
      <c r="B216" s="37"/>
      <c r="C216" s="212" t="s">
        <v>603</v>
      </c>
      <c r="D216" s="212" t="s">
        <v>156</v>
      </c>
      <c r="E216" s="213" t="s">
        <v>354</v>
      </c>
      <c r="F216" s="214" t="s">
        <v>355</v>
      </c>
      <c r="G216" s="215" t="s">
        <v>144</v>
      </c>
      <c r="H216" s="216">
        <v>1</v>
      </c>
      <c r="I216" s="217"/>
      <c r="J216" s="218">
        <f>ROUND(I216*H216,2)</f>
        <v>0</v>
      </c>
      <c r="K216" s="219"/>
      <c r="L216" s="42"/>
      <c r="M216" s="220" t="s">
        <v>1</v>
      </c>
      <c r="N216" s="221" t="s">
        <v>41</v>
      </c>
      <c r="O216" s="89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0" t="s">
        <v>83</v>
      </c>
      <c r="AT216" s="210" t="s">
        <v>156</v>
      </c>
      <c r="AU216" s="210" t="s">
        <v>76</v>
      </c>
      <c r="AY216" s="15" t="s">
        <v>140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5" t="s">
        <v>83</v>
      </c>
      <c r="BK216" s="211">
        <f>ROUND(I216*H216,2)</f>
        <v>0</v>
      </c>
      <c r="BL216" s="15" t="s">
        <v>83</v>
      </c>
      <c r="BM216" s="210" t="s">
        <v>604</v>
      </c>
    </row>
    <row r="217" s="2" customFormat="1" ht="24.15" customHeight="1">
      <c r="A217" s="36"/>
      <c r="B217" s="37"/>
      <c r="C217" s="212" t="s">
        <v>605</v>
      </c>
      <c r="D217" s="212" t="s">
        <v>156</v>
      </c>
      <c r="E217" s="213" t="s">
        <v>358</v>
      </c>
      <c r="F217" s="214" t="s">
        <v>359</v>
      </c>
      <c r="G217" s="215" t="s">
        <v>187</v>
      </c>
      <c r="H217" s="216">
        <v>15</v>
      </c>
      <c r="I217" s="217"/>
      <c r="J217" s="218">
        <f>ROUND(I217*H217,2)</f>
        <v>0</v>
      </c>
      <c r="K217" s="219"/>
      <c r="L217" s="42"/>
      <c r="M217" s="220" t="s">
        <v>1</v>
      </c>
      <c r="N217" s="221" t="s">
        <v>41</v>
      </c>
      <c r="O217" s="89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0" t="s">
        <v>83</v>
      </c>
      <c r="AT217" s="210" t="s">
        <v>156</v>
      </c>
      <c r="AU217" s="210" t="s">
        <v>76</v>
      </c>
      <c r="AY217" s="15" t="s">
        <v>140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5" t="s">
        <v>83</v>
      </c>
      <c r="BK217" s="211">
        <f>ROUND(I217*H217,2)</f>
        <v>0</v>
      </c>
      <c r="BL217" s="15" t="s">
        <v>83</v>
      </c>
      <c r="BM217" s="210" t="s">
        <v>606</v>
      </c>
    </row>
    <row r="218" s="2" customFormat="1" ht="37.8" customHeight="1">
      <c r="A218" s="36"/>
      <c r="B218" s="37"/>
      <c r="C218" s="212" t="s">
        <v>607</v>
      </c>
      <c r="D218" s="212" t="s">
        <v>156</v>
      </c>
      <c r="E218" s="213" t="s">
        <v>608</v>
      </c>
      <c r="F218" s="214" t="s">
        <v>609</v>
      </c>
      <c r="G218" s="215" t="s">
        <v>144</v>
      </c>
      <c r="H218" s="216">
        <v>1</v>
      </c>
      <c r="I218" s="217"/>
      <c r="J218" s="218">
        <f>ROUND(I218*H218,2)</f>
        <v>0</v>
      </c>
      <c r="K218" s="219"/>
      <c r="L218" s="42"/>
      <c r="M218" s="220" t="s">
        <v>1</v>
      </c>
      <c r="N218" s="221" t="s">
        <v>41</v>
      </c>
      <c r="O218" s="89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0" t="s">
        <v>83</v>
      </c>
      <c r="AT218" s="210" t="s">
        <v>156</v>
      </c>
      <c r="AU218" s="210" t="s">
        <v>76</v>
      </c>
      <c r="AY218" s="15" t="s">
        <v>140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5" t="s">
        <v>83</v>
      </c>
      <c r="BK218" s="211">
        <f>ROUND(I218*H218,2)</f>
        <v>0</v>
      </c>
      <c r="BL218" s="15" t="s">
        <v>83</v>
      </c>
      <c r="BM218" s="210" t="s">
        <v>610</v>
      </c>
    </row>
    <row r="219" s="2" customFormat="1" ht="33" customHeight="1">
      <c r="A219" s="36"/>
      <c r="B219" s="37"/>
      <c r="C219" s="212" t="s">
        <v>611</v>
      </c>
      <c r="D219" s="212" t="s">
        <v>156</v>
      </c>
      <c r="E219" s="213" t="s">
        <v>612</v>
      </c>
      <c r="F219" s="214" t="s">
        <v>613</v>
      </c>
      <c r="G219" s="215" t="s">
        <v>144</v>
      </c>
      <c r="H219" s="216">
        <v>1</v>
      </c>
      <c r="I219" s="217"/>
      <c r="J219" s="218">
        <f>ROUND(I219*H219,2)</f>
        <v>0</v>
      </c>
      <c r="K219" s="219"/>
      <c r="L219" s="42"/>
      <c r="M219" s="220" t="s">
        <v>1</v>
      </c>
      <c r="N219" s="221" t="s">
        <v>41</v>
      </c>
      <c r="O219" s="89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0" t="s">
        <v>83</v>
      </c>
      <c r="AT219" s="210" t="s">
        <v>156</v>
      </c>
      <c r="AU219" s="210" t="s">
        <v>76</v>
      </c>
      <c r="AY219" s="15" t="s">
        <v>140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5" t="s">
        <v>83</v>
      </c>
      <c r="BK219" s="211">
        <f>ROUND(I219*H219,2)</f>
        <v>0</v>
      </c>
      <c r="BL219" s="15" t="s">
        <v>83</v>
      </c>
      <c r="BM219" s="210" t="s">
        <v>614</v>
      </c>
    </row>
    <row r="220" s="2" customFormat="1" ht="24.15" customHeight="1">
      <c r="A220" s="36"/>
      <c r="B220" s="37"/>
      <c r="C220" s="212" t="s">
        <v>615</v>
      </c>
      <c r="D220" s="212" t="s">
        <v>156</v>
      </c>
      <c r="E220" s="213" t="s">
        <v>616</v>
      </c>
      <c r="F220" s="214" t="s">
        <v>617</v>
      </c>
      <c r="G220" s="215" t="s">
        <v>144</v>
      </c>
      <c r="H220" s="216">
        <v>1</v>
      </c>
      <c r="I220" s="217"/>
      <c r="J220" s="218">
        <f>ROUND(I220*H220,2)</f>
        <v>0</v>
      </c>
      <c r="K220" s="219"/>
      <c r="L220" s="42"/>
      <c r="M220" s="220" t="s">
        <v>1</v>
      </c>
      <c r="N220" s="221" t="s">
        <v>41</v>
      </c>
      <c r="O220" s="89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0" t="s">
        <v>83</v>
      </c>
      <c r="AT220" s="210" t="s">
        <v>156</v>
      </c>
      <c r="AU220" s="210" t="s">
        <v>76</v>
      </c>
      <c r="AY220" s="15" t="s">
        <v>140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5" t="s">
        <v>83</v>
      </c>
      <c r="BK220" s="211">
        <f>ROUND(I220*H220,2)</f>
        <v>0</v>
      </c>
      <c r="BL220" s="15" t="s">
        <v>83</v>
      </c>
      <c r="BM220" s="210" t="s">
        <v>618</v>
      </c>
    </row>
    <row r="221" s="2" customFormat="1" ht="16.5" customHeight="1">
      <c r="A221" s="36"/>
      <c r="B221" s="37"/>
      <c r="C221" s="212" t="s">
        <v>619</v>
      </c>
      <c r="D221" s="212" t="s">
        <v>156</v>
      </c>
      <c r="E221" s="213" t="s">
        <v>362</v>
      </c>
      <c r="F221" s="214" t="s">
        <v>363</v>
      </c>
      <c r="G221" s="215" t="s">
        <v>144</v>
      </c>
      <c r="H221" s="216">
        <v>1</v>
      </c>
      <c r="I221" s="217"/>
      <c r="J221" s="218">
        <f>ROUND(I221*H221,2)</f>
        <v>0</v>
      </c>
      <c r="K221" s="219"/>
      <c r="L221" s="42"/>
      <c r="M221" s="220" t="s">
        <v>1</v>
      </c>
      <c r="N221" s="221" t="s">
        <v>41</v>
      </c>
      <c r="O221" s="89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0" t="s">
        <v>83</v>
      </c>
      <c r="AT221" s="210" t="s">
        <v>156</v>
      </c>
      <c r="AU221" s="210" t="s">
        <v>76</v>
      </c>
      <c r="AY221" s="15" t="s">
        <v>140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5" t="s">
        <v>83</v>
      </c>
      <c r="BK221" s="211">
        <f>ROUND(I221*H221,2)</f>
        <v>0</v>
      </c>
      <c r="BL221" s="15" t="s">
        <v>83</v>
      </c>
      <c r="BM221" s="210" t="s">
        <v>620</v>
      </c>
    </row>
    <row r="222" s="2" customFormat="1" ht="37.8" customHeight="1">
      <c r="A222" s="36"/>
      <c r="B222" s="37"/>
      <c r="C222" s="212" t="s">
        <v>621</v>
      </c>
      <c r="D222" s="212" t="s">
        <v>156</v>
      </c>
      <c r="E222" s="213" t="s">
        <v>382</v>
      </c>
      <c r="F222" s="214" t="s">
        <v>383</v>
      </c>
      <c r="G222" s="215" t="s">
        <v>144</v>
      </c>
      <c r="H222" s="216">
        <v>2</v>
      </c>
      <c r="I222" s="217"/>
      <c r="J222" s="218">
        <f>ROUND(I222*H222,2)</f>
        <v>0</v>
      </c>
      <c r="K222" s="219"/>
      <c r="L222" s="42"/>
      <c r="M222" s="220" t="s">
        <v>1</v>
      </c>
      <c r="N222" s="221" t="s">
        <v>41</v>
      </c>
      <c r="O222" s="89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0" t="s">
        <v>83</v>
      </c>
      <c r="AT222" s="210" t="s">
        <v>156</v>
      </c>
      <c r="AU222" s="210" t="s">
        <v>76</v>
      </c>
      <c r="AY222" s="15" t="s">
        <v>140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5" t="s">
        <v>83</v>
      </c>
      <c r="BK222" s="211">
        <f>ROUND(I222*H222,2)</f>
        <v>0</v>
      </c>
      <c r="BL222" s="15" t="s">
        <v>83</v>
      </c>
      <c r="BM222" s="210" t="s">
        <v>622</v>
      </c>
    </row>
    <row r="223" s="2" customFormat="1" ht="37.8" customHeight="1">
      <c r="A223" s="36"/>
      <c r="B223" s="37"/>
      <c r="C223" s="212" t="s">
        <v>623</v>
      </c>
      <c r="D223" s="212" t="s">
        <v>156</v>
      </c>
      <c r="E223" s="213" t="s">
        <v>386</v>
      </c>
      <c r="F223" s="214" t="s">
        <v>387</v>
      </c>
      <c r="G223" s="215" t="s">
        <v>144</v>
      </c>
      <c r="H223" s="216">
        <v>2</v>
      </c>
      <c r="I223" s="217"/>
      <c r="J223" s="218">
        <f>ROUND(I223*H223,2)</f>
        <v>0</v>
      </c>
      <c r="K223" s="219"/>
      <c r="L223" s="42"/>
      <c r="M223" s="222" t="s">
        <v>1</v>
      </c>
      <c r="N223" s="223" t="s">
        <v>41</v>
      </c>
      <c r="O223" s="224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5">
        <f>S223*H223</f>
        <v>0</v>
      </c>
      <c r="U223" s="226" t="s">
        <v>1</v>
      </c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0" t="s">
        <v>83</v>
      </c>
      <c r="AT223" s="210" t="s">
        <v>156</v>
      </c>
      <c r="AU223" s="210" t="s">
        <v>76</v>
      </c>
      <c r="AY223" s="15" t="s">
        <v>140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5" t="s">
        <v>83</v>
      </c>
      <c r="BK223" s="211">
        <f>ROUND(I223*H223,2)</f>
        <v>0</v>
      </c>
      <c r="BL223" s="15" t="s">
        <v>83</v>
      </c>
      <c r="BM223" s="210" t="s">
        <v>624</v>
      </c>
    </row>
    <row r="224" s="2" customFormat="1" ht="6.96" customHeight="1">
      <c r="A224" s="36"/>
      <c r="B224" s="64"/>
      <c r="C224" s="65"/>
      <c r="D224" s="65"/>
      <c r="E224" s="65"/>
      <c r="F224" s="65"/>
      <c r="G224" s="65"/>
      <c r="H224" s="65"/>
      <c r="I224" s="65"/>
      <c r="J224" s="65"/>
      <c r="K224" s="65"/>
      <c r="L224" s="42"/>
      <c r="M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</row>
  </sheetData>
  <sheetProtection sheet="1" autoFilter="0" formatColumns="0" formatRows="0" objects="1" scenarios="1" spinCount="100000" saltValue="+HDCiSC7BTv44GGTyqf4pZDGrjtEowF+2MnKbJzbcXdVNb6UO9K6MizlA/iEv9MmWYbuW2KFwcf3YKa5mHrxWQ==" hashValue="vj9VCMOp2hXghNLugOWWtCUc7RFM8D3HV24QykADTYBlmXBQ3r9FcaGG0yd8WYDR4Z2C44HbzFas0L0aQfdBJg==" algorithmName="SHA-512" password="CC35"/>
  <autoFilter ref="C119:K2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625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626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ROUND((SUM(BE120:BE225)),  2)</f>
        <v>0</v>
      </c>
      <c r="G35" s="36"/>
      <c r="H35" s="36"/>
      <c r="I35" s="162">
        <v>0.20999999999999999</v>
      </c>
      <c r="J35" s="161">
        <f>ROUND(((SUM(BE120:BE225))*I35),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ROUND((SUM(BF120:BF225)),  2)</f>
        <v>0</v>
      </c>
      <c r="G36" s="36"/>
      <c r="H36" s="36"/>
      <c r="I36" s="162">
        <v>0.14999999999999999</v>
      </c>
      <c r="J36" s="161">
        <f>ROUND(((SUM(BF120:BF225))*I36),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ROUND((SUM(BG120:BG225)),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ROUND((SUM(BH120:BH225)),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ROUND((SUM(BI120:BI225)),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01.3. - Oprava PZS P631 Radonice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Radonice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01.3. - Oprava PZS P631 Radonice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Radonice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SUM(P121:P225)</f>
        <v>0</v>
      </c>
      <c r="Q120" s="102"/>
      <c r="R120" s="195">
        <f>SUM(R121:R225)</f>
        <v>0</v>
      </c>
      <c r="S120" s="102"/>
      <c r="T120" s="195">
        <f>SUM(T121:T225)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SUM(BK121:BK225)</f>
        <v>0</v>
      </c>
    </row>
    <row r="121" s="2" customFormat="1" ht="44.25" customHeight="1">
      <c r="A121" s="36"/>
      <c r="B121" s="37"/>
      <c r="C121" s="197" t="s">
        <v>83</v>
      </c>
      <c r="D121" s="197" t="s">
        <v>136</v>
      </c>
      <c r="E121" s="198" t="s">
        <v>391</v>
      </c>
      <c r="F121" s="199" t="s">
        <v>392</v>
      </c>
      <c r="G121" s="200" t="s">
        <v>139</v>
      </c>
      <c r="H121" s="201">
        <v>1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41</v>
      </c>
      <c r="O121" s="89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85</v>
      </c>
      <c r="AT121" s="210" t="s">
        <v>136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83</v>
      </c>
      <c r="BM121" s="210" t="s">
        <v>627</v>
      </c>
    </row>
    <row r="122" s="2" customFormat="1" ht="44.25" customHeight="1">
      <c r="A122" s="36"/>
      <c r="B122" s="37"/>
      <c r="C122" s="197" t="s">
        <v>85</v>
      </c>
      <c r="D122" s="197" t="s">
        <v>136</v>
      </c>
      <c r="E122" s="198" t="s">
        <v>394</v>
      </c>
      <c r="F122" s="199" t="s">
        <v>395</v>
      </c>
      <c r="G122" s="200" t="s">
        <v>144</v>
      </c>
      <c r="H122" s="201">
        <v>20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41</v>
      </c>
      <c r="O122" s="89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0" t="s">
        <v>85</v>
      </c>
      <c r="AT122" s="210" t="s">
        <v>136</v>
      </c>
      <c r="AU122" s="210" t="s">
        <v>76</v>
      </c>
      <c r="AY122" s="15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83</v>
      </c>
      <c r="BK122" s="211">
        <f>ROUND(I122*H122,2)</f>
        <v>0</v>
      </c>
      <c r="BL122" s="15" t="s">
        <v>83</v>
      </c>
      <c r="BM122" s="210" t="s">
        <v>628</v>
      </c>
    </row>
    <row r="123" s="2" customFormat="1" ht="24.15" customHeight="1">
      <c r="A123" s="36"/>
      <c r="B123" s="37"/>
      <c r="C123" s="197" t="s">
        <v>147</v>
      </c>
      <c r="D123" s="197" t="s">
        <v>136</v>
      </c>
      <c r="E123" s="198" t="s">
        <v>397</v>
      </c>
      <c r="F123" s="199" t="s">
        <v>398</v>
      </c>
      <c r="G123" s="200" t="s">
        <v>144</v>
      </c>
      <c r="H123" s="201">
        <v>20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85</v>
      </c>
      <c r="AT123" s="210" t="s">
        <v>136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83</v>
      </c>
      <c r="BM123" s="210" t="s">
        <v>629</v>
      </c>
    </row>
    <row r="124" s="2" customFormat="1" ht="21.75" customHeight="1">
      <c r="A124" s="36"/>
      <c r="B124" s="37"/>
      <c r="C124" s="212" t="s">
        <v>151</v>
      </c>
      <c r="D124" s="212" t="s">
        <v>156</v>
      </c>
      <c r="E124" s="213" t="s">
        <v>400</v>
      </c>
      <c r="F124" s="214" t="s">
        <v>401</v>
      </c>
      <c r="G124" s="215" t="s">
        <v>144</v>
      </c>
      <c r="H124" s="216">
        <v>20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41</v>
      </c>
      <c r="O124" s="89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0" t="s">
        <v>83</v>
      </c>
      <c r="AT124" s="210" t="s">
        <v>156</v>
      </c>
      <c r="AU124" s="210" t="s">
        <v>76</v>
      </c>
      <c r="AY124" s="15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5" t="s">
        <v>83</v>
      </c>
      <c r="BK124" s="211">
        <f>ROUND(I124*H124,2)</f>
        <v>0</v>
      </c>
      <c r="BL124" s="15" t="s">
        <v>83</v>
      </c>
      <c r="BM124" s="210" t="s">
        <v>630</v>
      </c>
    </row>
    <row r="125" s="2" customFormat="1" ht="16.5" customHeight="1">
      <c r="A125" s="36"/>
      <c r="B125" s="37"/>
      <c r="C125" s="212" t="s">
        <v>155</v>
      </c>
      <c r="D125" s="212" t="s">
        <v>156</v>
      </c>
      <c r="E125" s="213" t="s">
        <v>403</v>
      </c>
      <c r="F125" s="214" t="s">
        <v>404</v>
      </c>
      <c r="G125" s="215" t="s">
        <v>144</v>
      </c>
      <c r="H125" s="216">
        <v>20</v>
      </c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83</v>
      </c>
      <c r="AT125" s="210" t="s">
        <v>156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83</v>
      </c>
      <c r="BM125" s="210" t="s">
        <v>631</v>
      </c>
    </row>
    <row r="126" s="2" customFormat="1" ht="21.75" customHeight="1">
      <c r="A126" s="36"/>
      <c r="B126" s="37"/>
      <c r="C126" s="212" t="s">
        <v>160</v>
      </c>
      <c r="D126" s="212" t="s">
        <v>156</v>
      </c>
      <c r="E126" s="213" t="s">
        <v>406</v>
      </c>
      <c r="F126" s="214" t="s">
        <v>407</v>
      </c>
      <c r="G126" s="215" t="s">
        <v>144</v>
      </c>
      <c r="H126" s="216">
        <v>20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83</v>
      </c>
      <c r="AT126" s="210" t="s">
        <v>156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83</v>
      </c>
      <c r="BM126" s="210" t="s">
        <v>632</v>
      </c>
    </row>
    <row r="127" s="2" customFormat="1" ht="16.5" customHeight="1">
      <c r="A127" s="36"/>
      <c r="B127" s="37"/>
      <c r="C127" s="212" t="s">
        <v>164</v>
      </c>
      <c r="D127" s="212" t="s">
        <v>156</v>
      </c>
      <c r="E127" s="213" t="s">
        <v>409</v>
      </c>
      <c r="F127" s="214" t="s">
        <v>410</v>
      </c>
      <c r="G127" s="215" t="s">
        <v>144</v>
      </c>
      <c r="H127" s="216">
        <v>20</v>
      </c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41</v>
      </c>
      <c r="O127" s="89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83</v>
      </c>
      <c r="AT127" s="210" t="s">
        <v>156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83</v>
      </c>
      <c r="BM127" s="210" t="s">
        <v>633</v>
      </c>
    </row>
    <row r="128" s="2" customFormat="1" ht="49.05" customHeight="1">
      <c r="A128" s="36"/>
      <c r="B128" s="37"/>
      <c r="C128" s="197" t="s">
        <v>168</v>
      </c>
      <c r="D128" s="197" t="s">
        <v>136</v>
      </c>
      <c r="E128" s="198" t="s">
        <v>142</v>
      </c>
      <c r="F128" s="199" t="s">
        <v>143</v>
      </c>
      <c r="G128" s="200" t="s">
        <v>144</v>
      </c>
      <c r="H128" s="201">
        <v>1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41</v>
      </c>
      <c r="O128" s="89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0" t="s">
        <v>145</v>
      </c>
      <c r="AT128" s="210" t="s">
        <v>136</v>
      </c>
      <c r="AU128" s="210" t="s">
        <v>76</v>
      </c>
      <c r="AY128" s="15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5" t="s">
        <v>83</v>
      </c>
      <c r="BK128" s="211">
        <f>ROUND(I128*H128,2)</f>
        <v>0</v>
      </c>
      <c r="BL128" s="15" t="s">
        <v>145</v>
      </c>
      <c r="BM128" s="210" t="s">
        <v>634</v>
      </c>
    </row>
    <row r="129" s="2" customFormat="1" ht="16.5" customHeight="1">
      <c r="A129" s="36"/>
      <c r="B129" s="37"/>
      <c r="C129" s="197" t="s">
        <v>172</v>
      </c>
      <c r="D129" s="197" t="s">
        <v>136</v>
      </c>
      <c r="E129" s="198" t="s">
        <v>152</v>
      </c>
      <c r="F129" s="199" t="s">
        <v>153</v>
      </c>
      <c r="G129" s="200" t="s">
        <v>144</v>
      </c>
      <c r="H129" s="201">
        <v>1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85</v>
      </c>
      <c r="AT129" s="210" t="s">
        <v>136</v>
      </c>
      <c r="AU129" s="210" t="s">
        <v>76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83</v>
      </c>
      <c r="BM129" s="210" t="s">
        <v>635</v>
      </c>
    </row>
    <row r="130" s="2" customFormat="1" ht="21.75" customHeight="1">
      <c r="A130" s="36"/>
      <c r="B130" s="37"/>
      <c r="C130" s="212" t="s">
        <v>176</v>
      </c>
      <c r="D130" s="212" t="s">
        <v>156</v>
      </c>
      <c r="E130" s="213" t="s">
        <v>157</v>
      </c>
      <c r="F130" s="214" t="s">
        <v>158</v>
      </c>
      <c r="G130" s="215" t="s">
        <v>144</v>
      </c>
      <c r="H130" s="216">
        <v>1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41</v>
      </c>
      <c r="O130" s="89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0" t="s">
        <v>83</v>
      </c>
      <c r="AT130" s="210" t="s">
        <v>156</v>
      </c>
      <c r="AU130" s="210" t="s">
        <v>76</v>
      </c>
      <c r="AY130" s="15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5" t="s">
        <v>83</v>
      </c>
      <c r="BK130" s="211">
        <f>ROUND(I130*H130,2)</f>
        <v>0</v>
      </c>
      <c r="BL130" s="15" t="s">
        <v>83</v>
      </c>
      <c r="BM130" s="210" t="s">
        <v>636</v>
      </c>
    </row>
    <row r="131" s="2" customFormat="1" ht="24.15" customHeight="1">
      <c r="A131" s="36"/>
      <c r="B131" s="37"/>
      <c r="C131" s="212" t="s">
        <v>180</v>
      </c>
      <c r="D131" s="212" t="s">
        <v>156</v>
      </c>
      <c r="E131" s="213" t="s">
        <v>161</v>
      </c>
      <c r="F131" s="214" t="s">
        <v>162</v>
      </c>
      <c r="G131" s="215" t="s">
        <v>144</v>
      </c>
      <c r="H131" s="216">
        <v>1</v>
      </c>
      <c r="I131" s="217"/>
      <c r="J131" s="218">
        <f>ROUND(I131*H131,2)</f>
        <v>0</v>
      </c>
      <c r="K131" s="219"/>
      <c r="L131" s="42"/>
      <c r="M131" s="220" t="s">
        <v>1</v>
      </c>
      <c r="N131" s="221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83</v>
      </c>
      <c r="AT131" s="210" t="s">
        <v>156</v>
      </c>
      <c r="AU131" s="210" t="s">
        <v>76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83</v>
      </c>
      <c r="BM131" s="210" t="s">
        <v>637</v>
      </c>
    </row>
    <row r="132" s="2" customFormat="1" ht="16.5" customHeight="1">
      <c r="A132" s="36"/>
      <c r="B132" s="37"/>
      <c r="C132" s="212" t="s">
        <v>184</v>
      </c>
      <c r="D132" s="212" t="s">
        <v>156</v>
      </c>
      <c r="E132" s="213" t="s">
        <v>165</v>
      </c>
      <c r="F132" s="214" t="s">
        <v>166</v>
      </c>
      <c r="G132" s="215" t="s">
        <v>144</v>
      </c>
      <c r="H132" s="216">
        <v>1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41</v>
      </c>
      <c r="O132" s="89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0" t="s">
        <v>83</v>
      </c>
      <c r="AT132" s="210" t="s">
        <v>156</v>
      </c>
      <c r="AU132" s="210" t="s">
        <v>76</v>
      </c>
      <c r="AY132" s="15" t="s">
        <v>140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5" t="s">
        <v>83</v>
      </c>
      <c r="BK132" s="211">
        <f>ROUND(I132*H132,2)</f>
        <v>0</v>
      </c>
      <c r="BL132" s="15" t="s">
        <v>83</v>
      </c>
      <c r="BM132" s="210" t="s">
        <v>638</v>
      </c>
    </row>
    <row r="133" s="2" customFormat="1" ht="16.5" customHeight="1">
      <c r="A133" s="36"/>
      <c r="B133" s="37"/>
      <c r="C133" s="212" t="s">
        <v>189</v>
      </c>
      <c r="D133" s="212" t="s">
        <v>156</v>
      </c>
      <c r="E133" s="213" t="s">
        <v>173</v>
      </c>
      <c r="F133" s="214" t="s">
        <v>174</v>
      </c>
      <c r="G133" s="215" t="s">
        <v>144</v>
      </c>
      <c r="H133" s="216">
        <v>70</v>
      </c>
      <c r="I133" s="217"/>
      <c r="J133" s="218">
        <f>ROUND(I133*H133,2)</f>
        <v>0</v>
      </c>
      <c r="K133" s="219"/>
      <c r="L133" s="42"/>
      <c r="M133" s="220" t="s">
        <v>1</v>
      </c>
      <c r="N133" s="221" t="s">
        <v>41</v>
      </c>
      <c r="O133" s="89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0" t="s">
        <v>83</v>
      </c>
      <c r="AT133" s="210" t="s">
        <v>156</v>
      </c>
      <c r="AU133" s="210" t="s">
        <v>76</v>
      </c>
      <c r="AY133" s="15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5" t="s">
        <v>83</v>
      </c>
      <c r="BK133" s="211">
        <f>ROUND(I133*H133,2)</f>
        <v>0</v>
      </c>
      <c r="BL133" s="15" t="s">
        <v>83</v>
      </c>
      <c r="BM133" s="210" t="s">
        <v>639</v>
      </c>
    </row>
    <row r="134" s="2" customFormat="1" ht="16.5" customHeight="1">
      <c r="A134" s="36"/>
      <c r="B134" s="37"/>
      <c r="C134" s="212" t="s">
        <v>193</v>
      </c>
      <c r="D134" s="212" t="s">
        <v>156</v>
      </c>
      <c r="E134" s="213" t="s">
        <v>177</v>
      </c>
      <c r="F134" s="214" t="s">
        <v>178</v>
      </c>
      <c r="G134" s="215" t="s">
        <v>144</v>
      </c>
      <c r="H134" s="216">
        <v>1</v>
      </c>
      <c r="I134" s="217"/>
      <c r="J134" s="218">
        <f>ROUND(I134*H134,2)</f>
        <v>0</v>
      </c>
      <c r="K134" s="219"/>
      <c r="L134" s="42"/>
      <c r="M134" s="220" t="s">
        <v>1</v>
      </c>
      <c r="N134" s="221" t="s">
        <v>41</v>
      </c>
      <c r="O134" s="89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0" t="s">
        <v>83</v>
      </c>
      <c r="AT134" s="210" t="s">
        <v>156</v>
      </c>
      <c r="AU134" s="210" t="s">
        <v>76</v>
      </c>
      <c r="AY134" s="15" t="s">
        <v>140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5" t="s">
        <v>83</v>
      </c>
      <c r="BK134" s="211">
        <f>ROUND(I134*H134,2)</f>
        <v>0</v>
      </c>
      <c r="BL134" s="15" t="s">
        <v>83</v>
      </c>
      <c r="BM134" s="210" t="s">
        <v>640</v>
      </c>
    </row>
    <row r="135" s="2" customFormat="1" ht="16.5" customHeight="1">
      <c r="A135" s="36"/>
      <c r="B135" s="37"/>
      <c r="C135" s="212" t="s">
        <v>8</v>
      </c>
      <c r="D135" s="212" t="s">
        <v>156</v>
      </c>
      <c r="E135" s="213" t="s">
        <v>181</v>
      </c>
      <c r="F135" s="214" t="s">
        <v>182</v>
      </c>
      <c r="G135" s="215" t="s">
        <v>144</v>
      </c>
      <c r="H135" s="216">
        <v>1</v>
      </c>
      <c r="I135" s="217"/>
      <c r="J135" s="218">
        <f>ROUND(I135*H135,2)</f>
        <v>0</v>
      </c>
      <c r="K135" s="219"/>
      <c r="L135" s="42"/>
      <c r="M135" s="220" t="s">
        <v>1</v>
      </c>
      <c r="N135" s="221" t="s">
        <v>41</v>
      </c>
      <c r="O135" s="89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8">
        <f>S135*H135</f>
        <v>0</v>
      </c>
      <c r="U135" s="209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0" t="s">
        <v>83</v>
      </c>
      <c r="AT135" s="210" t="s">
        <v>156</v>
      </c>
      <c r="AU135" s="210" t="s">
        <v>76</v>
      </c>
      <c r="AY135" s="15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83</v>
      </c>
      <c r="BK135" s="211">
        <f>ROUND(I135*H135,2)</f>
        <v>0</v>
      </c>
      <c r="BL135" s="15" t="s">
        <v>83</v>
      </c>
      <c r="BM135" s="210" t="s">
        <v>641</v>
      </c>
    </row>
    <row r="136" s="2" customFormat="1" ht="16.5" customHeight="1">
      <c r="A136" s="36"/>
      <c r="B136" s="37"/>
      <c r="C136" s="212" t="s">
        <v>200</v>
      </c>
      <c r="D136" s="212" t="s">
        <v>156</v>
      </c>
      <c r="E136" s="213" t="s">
        <v>185</v>
      </c>
      <c r="F136" s="214" t="s">
        <v>186</v>
      </c>
      <c r="G136" s="215" t="s">
        <v>187</v>
      </c>
      <c r="H136" s="216">
        <v>1</v>
      </c>
      <c r="I136" s="217"/>
      <c r="J136" s="218">
        <f>ROUND(I136*H136,2)</f>
        <v>0</v>
      </c>
      <c r="K136" s="219"/>
      <c r="L136" s="42"/>
      <c r="M136" s="220" t="s">
        <v>1</v>
      </c>
      <c r="N136" s="221" t="s">
        <v>41</v>
      </c>
      <c r="O136" s="89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8">
        <f>S136*H136</f>
        <v>0</v>
      </c>
      <c r="U136" s="209" t="s">
        <v>1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0" t="s">
        <v>83</v>
      </c>
      <c r="AT136" s="210" t="s">
        <v>156</v>
      </c>
      <c r="AU136" s="210" t="s">
        <v>76</v>
      </c>
      <c r="AY136" s="15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5" t="s">
        <v>83</v>
      </c>
      <c r="BK136" s="211">
        <f>ROUND(I136*H136,2)</f>
        <v>0</v>
      </c>
      <c r="BL136" s="15" t="s">
        <v>83</v>
      </c>
      <c r="BM136" s="210" t="s">
        <v>642</v>
      </c>
    </row>
    <row r="137" s="2" customFormat="1" ht="16.5" customHeight="1">
      <c r="A137" s="36"/>
      <c r="B137" s="37"/>
      <c r="C137" s="212" t="s">
        <v>204</v>
      </c>
      <c r="D137" s="212" t="s">
        <v>156</v>
      </c>
      <c r="E137" s="213" t="s">
        <v>190</v>
      </c>
      <c r="F137" s="214" t="s">
        <v>191</v>
      </c>
      <c r="G137" s="215" t="s">
        <v>144</v>
      </c>
      <c r="H137" s="216">
        <v>120</v>
      </c>
      <c r="I137" s="217"/>
      <c r="J137" s="218">
        <f>ROUND(I137*H137,2)</f>
        <v>0</v>
      </c>
      <c r="K137" s="219"/>
      <c r="L137" s="42"/>
      <c r="M137" s="220" t="s">
        <v>1</v>
      </c>
      <c r="N137" s="221" t="s">
        <v>41</v>
      </c>
      <c r="O137" s="89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8">
        <f>S137*H137</f>
        <v>0</v>
      </c>
      <c r="U137" s="209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10" t="s">
        <v>83</v>
      </c>
      <c r="AT137" s="210" t="s">
        <v>156</v>
      </c>
      <c r="AU137" s="210" t="s">
        <v>76</v>
      </c>
      <c r="AY137" s="15" t="s">
        <v>140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5" t="s">
        <v>83</v>
      </c>
      <c r="BK137" s="211">
        <f>ROUND(I137*H137,2)</f>
        <v>0</v>
      </c>
      <c r="BL137" s="15" t="s">
        <v>83</v>
      </c>
      <c r="BM137" s="210" t="s">
        <v>643</v>
      </c>
    </row>
    <row r="138" s="2" customFormat="1" ht="16.5" customHeight="1">
      <c r="A138" s="36"/>
      <c r="B138" s="37"/>
      <c r="C138" s="212" t="s">
        <v>208</v>
      </c>
      <c r="D138" s="212" t="s">
        <v>156</v>
      </c>
      <c r="E138" s="213" t="s">
        <v>194</v>
      </c>
      <c r="F138" s="214" t="s">
        <v>195</v>
      </c>
      <c r="G138" s="215" t="s">
        <v>144</v>
      </c>
      <c r="H138" s="216">
        <v>80</v>
      </c>
      <c r="I138" s="217"/>
      <c r="J138" s="218">
        <f>ROUND(I138*H138,2)</f>
        <v>0</v>
      </c>
      <c r="K138" s="219"/>
      <c r="L138" s="42"/>
      <c r="M138" s="220" t="s">
        <v>1</v>
      </c>
      <c r="N138" s="221" t="s">
        <v>41</v>
      </c>
      <c r="O138" s="89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8">
        <f>S138*H138</f>
        <v>0</v>
      </c>
      <c r="U138" s="209" t="s">
        <v>1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0" t="s">
        <v>83</v>
      </c>
      <c r="AT138" s="210" t="s">
        <v>156</v>
      </c>
      <c r="AU138" s="210" t="s">
        <v>76</v>
      </c>
      <c r="AY138" s="15" t="s">
        <v>140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5" t="s">
        <v>83</v>
      </c>
      <c r="BK138" s="211">
        <f>ROUND(I138*H138,2)</f>
        <v>0</v>
      </c>
      <c r="BL138" s="15" t="s">
        <v>83</v>
      </c>
      <c r="BM138" s="210" t="s">
        <v>644</v>
      </c>
    </row>
    <row r="139" s="2" customFormat="1" ht="16.5" customHeight="1">
      <c r="A139" s="36"/>
      <c r="B139" s="37"/>
      <c r="C139" s="212" t="s">
        <v>212</v>
      </c>
      <c r="D139" s="212" t="s">
        <v>156</v>
      </c>
      <c r="E139" s="213" t="s">
        <v>197</v>
      </c>
      <c r="F139" s="214" t="s">
        <v>198</v>
      </c>
      <c r="G139" s="215" t="s">
        <v>144</v>
      </c>
      <c r="H139" s="216">
        <v>70</v>
      </c>
      <c r="I139" s="217"/>
      <c r="J139" s="218">
        <f>ROUND(I139*H139,2)</f>
        <v>0</v>
      </c>
      <c r="K139" s="219"/>
      <c r="L139" s="42"/>
      <c r="M139" s="220" t="s">
        <v>1</v>
      </c>
      <c r="N139" s="221" t="s">
        <v>41</v>
      </c>
      <c r="O139" s="89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8">
        <f>S139*H139</f>
        <v>0</v>
      </c>
      <c r="U139" s="209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0" t="s">
        <v>83</v>
      </c>
      <c r="AT139" s="210" t="s">
        <v>156</v>
      </c>
      <c r="AU139" s="210" t="s">
        <v>76</v>
      </c>
      <c r="AY139" s="15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5" t="s">
        <v>83</v>
      </c>
      <c r="BK139" s="211">
        <f>ROUND(I139*H139,2)</f>
        <v>0</v>
      </c>
      <c r="BL139" s="15" t="s">
        <v>83</v>
      </c>
      <c r="BM139" s="210" t="s">
        <v>645</v>
      </c>
    </row>
    <row r="140" s="2" customFormat="1" ht="16.5" customHeight="1">
      <c r="A140" s="36"/>
      <c r="B140" s="37"/>
      <c r="C140" s="212" t="s">
        <v>216</v>
      </c>
      <c r="D140" s="212" t="s">
        <v>156</v>
      </c>
      <c r="E140" s="213" t="s">
        <v>201</v>
      </c>
      <c r="F140" s="214" t="s">
        <v>202</v>
      </c>
      <c r="G140" s="215" t="s">
        <v>144</v>
      </c>
      <c r="H140" s="216">
        <v>1</v>
      </c>
      <c r="I140" s="217"/>
      <c r="J140" s="218">
        <f>ROUND(I140*H140,2)</f>
        <v>0</v>
      </c>
      <c r="K140" s="219"/>
      <c r="L140" s="42"/>
      <c r="M140" s="220" t="s">
        <v>1</v>
      </c>
      <c r="N140" s="221" t="s">
        <v>41</v>
      </c>
      <c r="O140" s="89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0" t="s">
        <v>83</v>
      </c>
      <c r="AT140" s="210" t="s">
        <v>156</v>
      </c>
      <c r="AU140" s="210" t="s">
        <v>76</v>
      </c>
      <c r="AY140" s="15" t="s">
        <v>140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5" t="s">
        <v>83</v>
      </c>
      <c r="BK140" s="211">
        <f>ROUND(I140*H140,2)</f>
        <v>0</v>
      </c>
      <c r="BL140" s="15" t="s">
        <v>83</v>
      </c>
      <c r="BM140" s="210" t="s">
        <v>646</v>
      </c>
    </row>
    <row r="141" s="2" customFormat="1" ht="16.5" customHeight="1">
      <c r="A141" s="36"/>
      <c r="B141" s="37"/>
      <c r="C141" s="212" t="s">
        <v>7</v>
      </c>
      <c r="D141" s="212" t="s">
        <v>156</v>
      </c>
      <c r="E141" s="213" t="s">
        <v>205</v>
      </c>
      <c r="F141" s="214" t="s">
        <v>206</v>
      </c>
      <c r="G141" s="215" t="s">
        <v>144</v>
      </c>
      <c r="H141" s="216">
        <v>2</v>
      </c>
      <c r="I141" s="217"/>
      <c r="J141" s="218">
        <f>ROUND(I141*H141,2)</f>
        <v>0</v>
      </c>
      <c r="K141" s="219"/>
      <c r="L141" s="42"/>
      <c r="M141" s="220" t="s">
        <v>1</v>
      </c>
      <c r="N141" s="221" t="s">
        <v>41</v>
      </c>
      <c r="O141" s="89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8">
        <f>S141*H141</f>
        <v>0</v>
      </c>
      <c r="U141" s="209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0" t="s">
        <v>83</v>
      </c>
      <c r="AT141" s="210" t="s">
        <v>156</v>
      </c>
      <c r="AU141" s="210" t="s">
        <v>76</v>
      </c>
      <c r="AY141" s="15" t="s">
        <v>140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83</v>
      </c>
      <c r="BK141" s="211">
        <f>ROUND(I141*H141,2)</f>
        <v>0</v>
      </c>
      <c r="BL141" s="15" t="s">
        <v>83</v>
      </c>
      <c r="BM141" s="210" t="s">
        <v>647</v>
      </c>
    </row>
    <row r="142" s="2" customFormat="1" ht="33" customHeight="1">
      <c r="A142" s="36"/>
      <c r="B142" s="37"/>
      <c r="C142" s="197" t="s">
        <v>224</v>
      </c>
      <c r="D142" s="197" t="s">
        <v>136</v>
      </c>
      <c r="E142" s="198" t="s">
        <v>217</v>
      </c>
      <c r="F142" s="199" t="s">
        <v>218</v>
      </c>
      <c r="G142" s="200" t="s">
        <v>219</v>
      </c>
      <c r="H142" s="201">
        <v>20</v>
      </c>
      <c r="I142" s="202"/>
      <c r="J142" s="203">
        <f>ROUND(I142*H142,2)</f>
        <v>0</v>
      </c>
      <c r="K142" s="204"/>
      <c r="L142" s="205"/>
      <c r="M142" s="206" t="s">
        <v>1</v>
      </c>
      <c r="N142" s="207" t="s">
        <v>41</v>
      </c>
      <c r="O142" s="89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8">
        <f>S142*H142</f>
        <v>0</v>
      </c>
      <c r="U142" s="209" t="s">
        <v>1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10" t="s">
        <v>85</v>
      </c>
      <c r="AT142" s="210" t="s">
        <v>136</v>
      </c>
      <c r="AU142" s="210" t="s">
        <v>76</v>
      </c>
      <c r="AY142" s="15" t="s">
        <v>140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5" t="s">
        <v>83</v>
      </c>
      <c r="BK142" s="211">
        <f>ROUND(I142*H142,2)</f>
        <v>0</v>
      </c>
      <c r="BL142" s="15" t="s">
        <v>83</v>
      </c>
      <c r="BM142" s="210" t="s">
        <v>648</v>
      </c>
    </row>
    <row r="143" s="2" customFormat="1" ht="33" customHeight="1">
      <c r="A143" s="36"/>
      <c r="B143" s="37"/>
      <c r="C143" s="197" t="s">
        <v>228</v>
      </c>
      <c r="D143" s="197" t="s">
        <v>136</v>
      </c>
      <c r="E143" s="198" t="s">
        <v>221</v>
      </c>
      <c r="F143" s="199" t="s">
        <v>222</v>
      </c>
      <c r="G143" s="200" t="s">
        <v>219</v>
      </c>
      <c r="H143" s="201">
        <v>25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41</v>
      </c>
      <c r="O143" s="89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8">
        <f>S143*H143</f>
        <v>0</v>
      </c>
      <c r="U143" s="209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0" t="s">
        <v>85</v>
      </c>
      <c r="AT143" s="210" t="s">
        <v>136</v>
      </c>
      <c r="AU143" s="210" t="s">
        <v>76</v>
      </c>
      <c r="AY143" s="15" t="s">
        <v>140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5" t="s">
        <v>83</v>
      </c>
      <c r="BK143" s="211">
        <f>ROUND(I143*H143,2)</f>
        <v>0</v>
      </c>
      <c r="BL143" s="15" t="s">
        <v>83</v>
      </c>
      <c r="BM143" s="210" t="s">
        <v>649</v>
      </c>
    </row>
    <row r="144" s="2" customFormat="1" ht="24.15" customHeight="1">
      <c r="A144" s="36"/>
      <c r="B144" s="37"/>
      <c r="C144" s="197" t="s">
        <v>232</v>
      </c>
      <c r="D144" s="197" t="s">
        <v>136</v>
      </c>
      <c r="E144" s="198" t="s">
        <v>429</v>
      </c>
      <c r="F144" s="199" t="s">
        <v>430</v>
      </c>
      <c r="G144" s="200" t="s">
        <v>219</v>
      </c>
      <c r="H144" s="201">
        <v>20</v>
      </c>
      <c r="I144" s="202"/>
      <c r="J144" s="203">
        <f>ROUND(I144*H144,2)</f>
        <v>0</v>
      </c>
      <c r="K144" s="204"/>
      <c r="L144" s="205"/>
      <c r="M144" s="206" t="s">
        <v>1</v>
      </c>
      <c r="N144" s="207" t="s">
        <v>41</v>
      </c>
      <c r="O144" s="89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8">
        <f>S144*H144</f>
        <v>0</v>
      </c>
      <c r="U144" s="209" t="s">
        <v>1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10" t="s">
        <v>145</v>
      </c>
      <c r="AT144" s="210" t="s">
        <v>136</v>
      </c>
      <c r="AU144" s="210" t="s">
        <v>76</v>
      </c>
      <c r="AY144" s="15" t="s">
        <v>140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5" t="s">
        <v>83</v>
      </c>
      <c r="BK144" s="211">
        <f>ROUND(I144*H144,2)</f>
        <v>0</v>
      </c>
      <c r="BL144" s="15" t="s">
        <v>145</v>
      </c>
      <c r="BM144" s="210" t="s">
        <v>650</v>
      </c>
    </row>
    <row r="145" s="2" customFormat="1" ht="33" customHeight="1">
      <c r="A145" s="36"/>
      <c r="B145" s="37"/>
      <c r="C145" s="212" t="s">
        <v>236</v>
      </c>
      <c r="D145" s="212" t="s">
        <v>156</v>
      </c>
      <c r="E145" s="213" t="s">
        <v>225</v>
      </c>
      <c r="F145" s="214" t="s">
        <v>226</v>
      </c>
      <c r="G145" s="215" t="s">
        <v>219</v>
      </c>
      <c r="H145" s="216">
        <v>24</v>
      </c>
      <c r="I145" s="217"/>
      <c r="J145" s="218">
        <f>ROUND(I145*H145,2)</f>
        <v>0</v>
      </c>
      <c r="K145" s="219"/>
      <c r="L145" s="42"/>
      <c r="M145" s="220" t="s">
        <v>1</v>
      </c>
      <c r="N145" s="221" t="s">
        <v>41</v>
      </c>
      <c r="O145" s="89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0" t="s">
        <v>83</v>
      </c>
      <c r="AT145" s="210" t="s">
        <v>156</v>
      </c>
      <c r="AU145" s="210" t="s">
        <v>76</v>
      </c>
      <c r="AY145" s="15" t="s">
        <v>140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5" t="s">
        <v>83</v>
      </c>
      <c r="BK145" s="211">
        <f>ROUND(I145*H145,2)</f>
        <v>0</v>
      </c>
      <c r="BL145" s="15" t="s">
        <v>83</v>
      </c>
      <c r="BM145" s="210" t="s">
        <v>651</v>
      </c>
    </row>
    <row r="146" s="2" customFormat="1" ht="49.05" customHeight="1">
      <c r="A146" s="36"/>
      <c r="B146" s="37"/>
      <c r="C146" s="197" t="s">
        <v>240</v>
      </c>
      <c r="D146" s="197" t="s">
        <v>136</v>
      </c>
      <c r="E146" s="198" t="s">
        <v>229</v>
      </c>
      <c r="F146" s="199" t="s">
        <v>230</v>
      </c>
      <c r="G146" s="200" t="s">
        <v>144</v>
      </c>
      <c r="H146" s="201">
        <v>2</v>
      </c>
      <c r="I146" s="202"/>
      <c r="J146" s="203">
        <f>ROUND(I146*H146,2)</f>
        <v>0</v>
      </c>
      <c r="K146" s="204"/>
      <c r="L146" s="205"/>
      <c r="M146" s="206" t="s">
        <v>1</v>
      </c>
      <c r="N146" s="207" t="s">
        <v>41</v>
      </c>
      <c r="O146" s="89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0" t="s">
        <v>85</v>
      </c>
      <c r="AT146" s="210" t="s">
        <v>136</v>
      </c>
      <c r="AU146" s="210" t="s">
        <v>76</v>
      </c>
      <c r="AY146" s="15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5" t="s">
        <v>83</v>
      </c>
      <c r="BK146" s="211">
        <f>ROUND(I146*H146,2)</f>
        <v>0</v>
      </c>
      <c r="BL146" s="15" t="s">
        <v>83</v>
      </c>
      <c r="BM146" s="210" t="s">
        <v>652</v>
      </c>
    </row>
    <row r="147" s="2" customFormat="1" ht="37.8" customHeight="1">
      <c r="A147" s="36"/>
      <c r="B147" s="37"/>
      <c r="C147" s="197" t="s">
        <v>244</v>
      </c>
      <c r="D147" s="197" t="s">
        <v>136</v>
      </c>
      <c r="E147" s="198" t="s">
        <v>233</v>
      </c>
      <c r="F147" s="199" t="s">
        <v>234</v>
      </c>
      <c r="G147" s="200" t="s">
        <v>144</v>
      </c>
      <c r="H147" s="201">
        <v>1</v>
      </c>
      <c r="I147" s="202"/>
      <c r="J147" s="203">
        <f>ROUND(I147*H147,2)</f>
        <v>0</v>
      </c>
      <c r="K147" s="204"/>
      <c r="L147" s="205"/>
      <c r="M147" s="206" t="s">
        <v>1</v>
      </c>
      <c r="N147" s="207" t="s">
        <v>41</v>
      </c>
      <c r="O147" s="89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8">
        <f>S147*H147</f>
        <v>0</v>
      </c>
      <c r="U147" s="209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0" t="s">
        <v>85</v>
      </c>
      <c r="AT147" s="210" t="s">
        <v>136</v>
      </c>
      <c r="AU147" s="210" t="s">
        <v>76</v>
      </c>
      <c r="AY147" s="15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83</v>
      </c>
      <c r="BK147" s="211">
        <f>ROUND(I147*H147,2)</f>
        <v>0</v>
      </c>
      <c r="BL147" s="15" t="s">
        <v>83</v>
      </c>
      <c r="BM147" s="210" t="s">
        <v>653</v>
      </c>
    </row>
    <row r="148" s="2" customFormat="1" ht="37.8" customHeight="1">
      <c r="A148" s="36"/>
      <c r="B148" s="37"/>
      <c r="C148" s="197" t="s">
        <v>248</v>
      </c>
      <c r="D148" s="197" t="s">
        <v>136</v>
      </c>
      <c r="E148" s="198" t="s">
        <v>237</v>
      </c>
      <c r="F148" s="199" t="s">
        <v>238</v>
      </c>
      <c r="G148" s="200" t="s">
        <v>144</v>
      </c>
      <c r="H148" s="201">
        <v>2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41</v>
      </c>
      <c r="O148" s="89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8">
        <f>S148*H148</f>
        <v>0</v>
      </c>
      <c r="U148" s="209" t="s">
        <v>1</v>
      </c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0" t="s">
        <v>85</v>
      </c>
      <c r="AT148" s="210" t="s">
        <v>136</v>
      </c>
      <c r="AU148" s="210" t="s">
        <v>76</v>
      </c>
      <c r="AY148" s="15" t="s">
        <v>140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5" t="s">
        <v>83</v>
      </c>
      <c r="BK148" s="211">
        <f>ROUND(I148*H148,2)</f>
        <v>0</v>
      </c>
      <c r="BL148" s="15" t="s">
        <v>83</v>
      </c>
      <c r="BM148" s="210" t="s">
        <v>654</v>
      </c>
    </row>
    <row r="149" s="2" customFormat="1" ht="37.8" customHeight="1">
      <c r="A149" s="36"/>
      <c r="B149" s="37"/>
      <c r="C149" s="197" t="s">
        <v>252</v>
      </c>
      <c r="D149" s="197" t="s">
        <v>136</v>
      </c>
      <c r="E149" s="198" t="s">
        <v>241</v>
      </c>
      <c r="F149" s="199" t="s">
        <v>242</v>
      </c>
      <c r="G149" s="200" t="s">
        <v>144</v>
      </c>
      <c r="H149" s="201">
        <v>3</v>
      </c>
      <c r="I149" s="202"/>
      <c r="J149" s="203">
        <f>ROUND(I149*H149,2)</f>
        <v>0</v>
      </c>
      <c r="K149" s="204"/>
      <c r="L149" s="205"/>
      <c r="M149" s="206" t="s">
        <v>1</v>
      </c>
      <c r="N149" s="207" t="s">
        <v>41</v>
      </c>
      <c r="O149" s="89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8">
        <f>S149*H149</f>
        <v>0</v>
      </c>
      <c r="U149" s="209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0" t="s">
        <v>85</v>
      </c>
      <c r="AT149" s="210" t="s">
        <v>136</v>
      </c>
      <c r="AU149" s="210" t="s">
        <v>76</v>
      </c>
      <c r="AY149" s="15" t="s">
        <v>140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5" t="s">
        <v>83</v>
      </c>
      <c r="BK149" s="211">
        <f>ROUND(I149*H149,2)</f>
        <v>0</v>
      </c>
      <c r="BL149" s="15" t="s">
        <v>83</v>
      </c>
      <c r="BM149" s="210" t="s">
        <v>655</v>
      </c>
    </row>
    <row r="150" s="2" customFormat="1" ht="37.8" customHeight="1">
      <c r="A150" s="36"/>
      <c r="B150" s="37"/>
      <c r="C150" s="197" t="s">
        <v>256</v>
      </c>
      <c r="D150" s="197" t="s">
        <v>136</v>
      </c>
      <c r="E150" s="198" t="s">
        <v>245</v>
      </c>
      <c r="F150" s="199" t="s">
        <v>246</v>
      </c>
      <c r="G150" s="200" t="s">
        <v>144</v>
      </c>
      <c r="H150" s="201">
        <v>2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89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8">
        <f>S150*H150</f>
        <v>0</v>
      </c>
      <c r="U150" s="209" t="s">
        <v>1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0" t="s">
        <v>85</v>
      </c>
      <c r="AT150" s="210" t="s">
        <v>136</v>
      </c>
      <c r="AU150" s="210" t="s">
        <v>76</v>
      </c>
      <c r="AY150" s="15" t="s">
        <v>140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5" t="s">
        <v>83</v>
      </c>
      <c r="BK150" s="211">
        <f>ROUND(I150*H150,2)</f>
        <v>0</v>
      </c>
      <c r="BL150" s="15" t="s">
        <v>83</v>
      </c>
      <c r="BM150" s="210" t="s">
        <v>656</v>
      </c>
    </row>
    <row r="151" s="2" customFormat="1" ht="37.8" customHeight="1">
      <c r="A151" s="36"/>
      <c r="B151" s="37"/>
      <c r="C151" s="197" t="s">
        <v>260</v>
      </c>
      <c r="D151" s="197" t="s">
        <v>136</v>
      </c>
      <c r="E151" s="198" t="s">
        <v>249</v>
      </c>
      <c r="F151" s="199" t="s">
        <v>250</v>
      </c>
      <c r="G151" s="200" t="s">
        <v>144</v>
      </c>
      <c r="H151" s="201">
        <v>2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41</v>
      </c>
      <c r="O151" s="89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8">
        <f>S151*H151</f>
        <v>0</v>
      </c>
      <c r="U151" s="209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0" t="s">
        <v>85</v>
      </c>
      <c r="AT151" s="210" t="s">
        <v>136</v>
      </c>
      <c r="AU151" s="210" t="s">
        <v>76</v>
      </c>
      <c r="AY151" s="15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5" t="s">
        <v>83</v>
      </c>
      <c r="BK151" s="211">
        <f>ROUND(I151*H151,2)</f>
        <v>0</v>
      </c>
      <c r="BL151" s="15" t="s">
        <v>83</v>
      </c>
      <c r="BM151" s="210" t="s">
        <v>657</v>
      </c>
    </row>
    <row r="152" s="2" customFormat="1" ht="37.8" customHeight="1">
      <c r="A152" s="36"/>
      <c r="B152" s="37"/>
      <c r="C152" s="197" t="s">
        <v>264</v>
      </c>
      <c r="D152" s="197" t="s">
        <v>136</v>
      </c>
      <c r="E152" s="198" t="s">
        <v>253</v>
      </c>
      <c r="F152" s="199" t="s">
        <v>254</v>
      </c>
      <c r="G152" s="200" t="s">
        <v>144</v>
      </c>
      <c r="H152" s="201">
        <v>2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41</v>
      </c>
      <c r="O152" s="89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8">
        <f>S152*H152</f>
        <v>0</v>
      </c>
      <c r="U152" s="209" t="s">
        <v>1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0" t="s">
        <v>85</v>
      </c>
      <c r="AT152" s="210" t="s">
        <v>136</v>
      </c>
      <c r="AU152" s="210" t="s">
        <v>76</v>
      </c>
      <c r="AY152" s="15" t="s">
        <v>140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5" t="s">
        <v>83</v>
      </c>
      <c r="BK152" s="211">
        <f>ROUND(I152*H152,2)</f>
        <v>0</v>
      </c>
      <c r="BL152" s="15" t="s">
        <v>83</v>
      </c>
      <c r="BM152" s="210" t="s">
        <v>658</v>
      </c>
    </row>
    <row r="153" s="2" customFormat="1" ht="24.15" customHeight="1">
      <c r="A153" s="36"/>
      <c r="B153" s="37"/>
      <c r="C153" s="197" t="s">
        <v>268</v>
      </c>
      <c r="D153" s="197" t="s">
        <v>136</v>
      </c>
      <c r="E153" s="198" t="s">
        <v>209</v>
      </c>
      <c r="F153" s="199" t="s">
        <v>210</v>
      </c>
      <c r="G153" s="200" t="s">
        <v>144</v>
      </c>
      <c r="H153" s="201">
        <v>4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41</v>
      </c>
      <c r="O153" s="89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8">
        <f>S153*H153</f>
        <v>0</v>
      </c>
      <c r="U153" s="209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0" t="s">
        <v>85</v>
      </c>
      <c r="AT153" s="210" t="s">
        <v>136</v>
      </c>
      <c r="AU153" s="210" t="s">
        <v>76</v>
      </c>
      <c r="AY153" s="15" t="s">
        <v>140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5" t="s">
        <v>83</v>
      </c>
      <c r="BK153" s="211">
        <f>ROUND(I153*H153,2)</f>
        <v>0</v>
      </c>
      <c r="BL153" s="15" t="s">
        <v>83</v>
      </c>
      <c r="BM153" s="210" t="s">
        <v>659</v>
      </c>
    </row>
    <row r="154" s="2" customFormat="1" ht="24.15" customHeight="1">
      <c r="A154" s="36"/>
      <c r="B154" s="37"/>
      <c r="C154" s="197" t="s">
        <v>272</v>
      </c>
      <c r="D154" s="197" t="s">
        <v>136</v>
      </c>
      <c r="E154" s="198" t="s">
        <v>213</v>
      </c>
      <c r="F154" s="199" t="s">
        <v>214</v>
      </c>
      <c r="G154" s="200" t="s">
        <v>144</v>
      </c>
      <c r="H154" s="201">
        <v>4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41</v>
      </c>
      <c r="O154" s="89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8">
        <f>S154*H154</f>
        <v>0</v>
      </c>
      <c r="U154" s="209" t="s">
        <v>1</v>
      </c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0" t="s">
        <v>85</v>
      </c>
      <c r="AT154" s="210" t="s">
        <v>136</v>
      </c>
      <c r="AU154" s="210" t="s">
        <v>76</v>
      </c>
      <c r="AY154" s="15" t="s">
        <v>140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5" t="s">
        <v>83</v>
      </c>
      <c r="BK154" s="211">
        <f>ROUND(I154*H154,2)</f>
        <v>0</v>
      </c>
      <c r="BL154" s="15" t="s">
        <v>83</v>
      </c>
      <c r="BM154" s="210" t="s">
        <v>660</v>
      </c>
    </row>
    <row r="155" s="2" customFormat="1" ht="44.25" customHeight="1">
      <c r="A155" s="36"/>
      <c r="B155" s="37"/>
      <c r="C155" s="197" t="s">
        <v>276</v>
      </c>
      <c r="D155" s="197" t="s">
        <v>136</v>
      </c>
      <c r="E155" s="198" t="s">
        <v>257</v>
      </c>
      <c r="F155" s="199" t="s">
        <v>258</v>
      </c>
      <c r="G155" s="200" t="s">
        <v>144</v>
      </c>
      <c r="H155" s="201">
        <v>2</v>
      </c>
      <c r="I155" s="202"/>
      <c r="J155" s="203">
        <f>ROUND(I155*H155,2)</f>
        <v>0</v>
      </c>
      <c r="K155" s="204"/>
      <c r="L155" s="205"/>
      <c r="M155" s="206" t="s">
        <v>1</v>
      </c>
      <c r="N155" s="207" t="s">
        <v>41</v>
      </c>
      <c r="O155" s="89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8">
        <f>S155*H155</f>
        <v>0</v>
      </c>
      <c r="U155" s="209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0" t="s">
        <v>85</v>
      </c>
      <c r="AT155" s="210" t="s">
        <v>136</v>
      </c>
      <c r="AU155" s="210" t="s">
        <v>76</v>
      </c>
      <c r="AY155" s="15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5" t="s">
        <v>83</v>
      </c>
      <c r="BK155" s="211">
        <f>ROUND(I155*H155,2)</f>
        <v>0</v>
      </c>
      <c r="BL155" s="15" t="s">
        <v>83</v>
      </c>
      <c r="BM155" s="210" t="s">
        <v>661</v>
      </c>
    </row>
    <row r="156" s="2" customFormat="1" ht="44.25" customHeight="1">
      <c r="A156" s="36"/>
      <c r="B156" s="37"/>
      <c r="C156" s="197" t="s">
        <v>280</v>
      </c>
      <c r="D156" s="197" t="s">
        <v>136</v>
      </c>
      <c r="E156" s="198" t="s">
        <v>261</v>
      </c>
      <c r="F156" s="199" t="s">
        <v>262</v>
      </c>
      <c r="G156" s="200" t="s">
        <v>144</v>
      </c>
      <c r="H156" s="201">
        <v>6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41</v>
      </c>
      <c r="O156" s="89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8">
        <f>S156*H156</f>
        <v>0</v>
      </c>
      <c r="U156" s="209" t="s">
        <v>1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0" t="s">
        <v>85</v>
      </c>
      <c r="AT156" s="210" t="s">
        <v>136</v>
      </c>
      <c r="AU156" s="210" t="s">
        <v>76</v>
      </c>
      <c r="AY156" s="15" t="s">
        <v>140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5" t="s">
        <v>83</v>
      </c>
      <c r="BK156" s="211">
        <f>ROUND(I156*H156,2)</f>
        <v>0</v>
      </c>
      <c r="BL156" s="15" t="s">
        <v>83</v>
      </c>
      <c r="BM156" s="210" t="s">
        <v>662</v>
      </c>
    </row>
    <row r="157" s="2" customFormat="1" ht="24.15" customHeight="1">
      <c r="A157" s="36"/>
      <c r="B157" s="37"/>
      <c r="C157" s="212" t="s">
        <v>285</v>
      </c>
      <c r="D157" s="212" t="s">
        <v>156</v>
      </c>
      <c r="E157" s="213" t="s">
        <v>265</v>
      </c>
      <c r="F157" s="214" t="s">
        <v>266</v>
      </c>
      <c r="G157" s="215" t="s">
        <v>144</v>
      </c>
      <c r="H157" s="216">
        <v>12</v>
      </c>
      <c r="I157" s="217"/>
      <c r="J157" s="218">
        <f>ROUND(I157*H157,2)</f>
        <v>0</v>
      </c>
      <c r="K157" s="219"/>
      <c r="L157" s="42"/>
      <c r="M157" s="220" t="s">
        <v>1</v>
      </c>
      <c r="N157" s="221" t="s">
        <v>41</v>
      </c>
      <c r="O157" s="89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8">
        <f>S157*H157</f>
        <v>0</v>
      </c>
      <c r="U157" s="209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0" t="s">
        <v>83</v>
      </c>
      <c r="AT157" s="210" t="s">
        <v>156</v>
      </c>
      <c r="AU157" s="210" t="s">
        <v>76</v>
      </c>
      <c r="AY157" s="15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5" t="s">
        <v>83</v>
      </c>
      <c r="BK157" s="211">
        <f>ROUND(I157*H157,2)</f>
        <v>0</v>
      </c>
      <c r="BL157" s="15" t="s">
        <v>83</v>
      </c>
      <c r="BM157" s="210" t="s">
        <v>663</v>
      </c>
    </row>
    <row r="158" s="2" customFormat="1" ht="16.5" customHeight="1">
      <c r="A158" s="36"/>
      <c r="B158" s="37"/>
      <c r="C158" s="212" t="s">
        <v>289</v>
      </c>
      <c r="D158" s="212" t="s">
        <v>156</v>
      </c>
      <c r="E158" s="213" t="s">
        <v>269</v>
      </c>
      <c r="F158" s="214" t="s">
        <v>270</v>
      </c>
      <c r="G158" s="215" t="s">
        <v>187</v>
      </c>
      <c r="H158" s="216">
        <v>60</v>
      </c>
      <c r="I158" s="217"/>
      <c r="J158" s="218">
        <f>ROUND(I158*H158,2)</f>
        <v>0</v>
      </c>
      <c r="K158" s="219"/>
      <c r="L158" s="42"/>
      <c r="M158" s="220" t="s">
        <v>1</v>
      </c>
      <c r="N158" s="221" t="s">
        <v>41</v>
      </c>
      <c r="O158" s="89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8">
        <f>S158*H158</f>
        <v>0</v>
      </c>
      <c r="U158" s="209" t="s">
        <v>1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0" t="s">
        <v>83</v>
      </c>
      <c r="AT158" s="210" t="s">
        <v>156</v>
      </c>
      <c r="AU158" s="210" t="s">
        <v>76</v>
      </c>
      <c r="AY158" s="15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5" t="s">
        <v>83</v>
      </c>
      <c r="BK158" s="211">
        <f>ROUND(I158*H158,2)</f>
        <v>0</v>
      </c>
      <c r="BL158" s="15" t="s">
        <v>83</v>
      </c>
      <c r="BM158" s="210" t="s">
        <v>664</v>
      </c>
    </row>
    <row r="159" s="2" customFormat="1" ht="44.25" customHeight="1">
      <c r="A159" s="36"/>
      <c r="B159" s="37"/>
      <c r="C159" s="212" t="s">
        <v>293</v>
      </c>
      <c r="D159" s="212" t="s">
        <v>156</v>
      </c>
      <c r="E159" s="213" t="s">
        <v>273</v>
      </c>
      <c r="F159" s="214" t="s">
        <v>274</v>
      </c>
      <c r="G159" s="215" t="s">
        <v>144</v>
      </c>
      <c r="H159" s="216">
        <v>2</v>
      </c>
      <c r="I159" s="217"/>
      <c r="J159" s="218">
        <f>ROUND(I159*H159,2)</f>
        <v>0</v>
      </c>
      <c r="K159" s="219"/>
      <c r="L159" s="42"/>
      <c r="M159" s="220" t="s">
        <v>1</v>
      </c>
      <c r="N159" s="221" t="s">
        <v>41</v>
      </c>
      <c r="O159" s="89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8">
        <f>S159*H159</f>
        <v>0</v>
      </c>
      <c r="U159" s="209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0" t="s">
        <v>83</v>
      </c>
      <c r="AT159" s="210" t="s">
        <v>156</v>
      </c>
      <c r="AU159" s="210" t="s">
        <v>76</v>
      </c>
      <c r="AY159" s="15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83</v>
      </c>
      <c r="BK159" s="211">
        <f>ROUND(I159*H159,2)</f>
        <v>0</v>
      </c>
      <c r="BL159" s="15" t="s">
        <v>83</v>
      </c>
      <c r="BM159" s="210" t="s">
        <v>665</v>
      </c>
    </row>
    <row r="160" s="2" customFormat="1" ht="24.15" customHeight="1">
      <c r="A160" s="36"/>
      <c r="B160" s="37"/>
      <c r="C160" s="212" t="s">
        <v>297</v>
      </c>
      <c r="D160" s="212" t="s">
        <v>156</v>
      </c>
      <c r="E160" s="213" t="s">
        <v>277</v>
      </c>
      <c r="F160" s="214" t="s">
        <v>278</v>
      </c>
      <c r="G160" s="215" t="s">
        <v>144</v>
      </c>
      <c r="H160" s="216">
        <v>6</v>
      </c>
      <c r="I160" s="217"/>
      <c r="J160" s="218">
        <f>ROUND(I160*H160,2)</f>
        <v>0</v>
      </c>
      <c r="K160" s="219"/>
      <c r="L160" s="42"/>
      <c r="M160" s="220" t="s">
        <v>1</v>
      </c>
      <c r="N160" s="221" t="s">
        <v>41</v>
      </c>
      <c r="O160" s="89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8">
        <f>S160*H160</f>
        <v>0</v>
      </c>
      <c r="U160" s="209" t="s">
        <v>1</v>
      </c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0" t="s">
        <v>83</v>
      </c>
      <c r="AT160" s="210" t="s">
        <v>156</v>
      </c>
      <c r="AU160" s="210" t="s">
        <v>76</v>
      </c>
      <c r="AY160" s="15" t="s">
        <v>140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5" t="s">
        <v>83</v>
      </c>
      <c r="BK160" s="211">
        <f>ROUND(I160*H160,2)</f>
        <v>0</v>
      </c>
      <c r="BL160" s="15" t="s">
        <v>83</v>
      </c>
      <c r="BM160" s="210" t="s">
        <v>666</v>
      </c>
    </row>
    <row r="161" s="2" customFormat="1" ht="16.5" customHeight="1">
      <c r="A161" s="36"/>
      <c r="B161" s="37"/>
      <c r="C161" s="212" t="s">
        <v>301</v>
      </c>
      <c r="D161" s="212" t="s">
        <v>156</v>
      </c>
      <c r="E161" s="213" t="s">
        <v>281</v>
      </c>
      <c r="F161" s="214" t="s">
        <v>282</v>
      </c>
      <c r="G161" s="215" t="s">
        <v>283</v>
      </c>
      <c r="H161" s="216">
        <v>120</v>
      </c>
      <c r="I161" s="217"/>
      <c r="J161" s="218">
        <f>ROUND(I161*H161,2)</f>
        <v>0</v>
      </c>
      <c r="K161" s="219"/>
      <c r="L161" s="42"/>
      <c r="M161" s="220" t="s">
        <v>1</v>
      </c>
      <c r="N161" s="221" t="s">
        <v>41</v>
      </c>
      <c r="O161" s="89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8">
        <f>S161*H161</f>
        <v>0</v>
      </c>
      <c r="U161" s="209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0" t="s">
        <v>83</v>
      </c>
      <c r="AT161" s="210" t="s">
        <v>156</v>
      </c>
      <c r="AU161" s="210" t="s">
        <v>76</v>
      </c>
      <c r="AY161" s="15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5" t="s">
        <v>83</v>
      </c>
      <c r="BK161" s="211">
        <f>ROUND(I161*H161,2)</f>
        <v>0</v>
      </c>
      <c r="BL161" s="15" t="s">
        <v>83</v>
      </c>
      <c r="BM161" s="210" t="s">
        <v>667</v>
      </c>
    </row>
    <row r="162" s="2" customFormat="1" ht="37.8" customHeight="1">
      <c r="A162" s="36"/>
      <c r="B162" s="37"/>
      <c r="C162" s="212" t="s">
        <v>305</v>
      </c>
      <c r="D162" s="212" t="s">
        <v>156</v>
      </c>
      <c r="E162" s="213" t="s">
        <v>286</v>
      </c>
      <c r="F162" s="214" t="s">
        <v>287</v>
      </c>
      <c r="G162" s="215" t="s">
        <v>144</v>
      </c>
      <c r="H162" s="216">
        <v>18</v>
      </c>
      <c r="I162" s="217"/>
      <c r="J162" s="218">
        <f>ROUND(I162*H162,2)</f>
        <v>0</v>
      </c>
      <c r="K162" s="219"/>
      <c r="L162" s="42"/>
      <c r="M162" s="220" t="s">
        <v>1</v>
      </c>
      <c r="N162" s="221" t="s">
        <v>41</v>
      </c>
      <c r="O162" s="89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0" t="s">
        <v>83</v>
      </c>
      <c r="AT162" s="210" t="s">
        <v>156</v>
      </c>
      <c r="AU162" s="210" t="s">
        <v>76</v>
      </c>
      <c r="AY162" s="15" t="s">
        <v>140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5" t="s">
        <v>83</v>
      </c>
      <c r="BK162" s="211">
        <f>ROUND(I162*H162,2)</f>
        <v>0</v>
      </c>
      <c r="BL162" s="15" t="s">
        <v>83</v>
      </c>
      <c r="BM162" s="210" t="s">
        <v>668</v>
      </c>
    </row>
    <row r="163" s="2" customFormat="1" ht="37.8" customHeight="1">
      <c r="A163" s="36"/>
      <c r="B163" s="37"/>
      <c r="C163" s="212" t="s">
        <v>309</v>
      </c>
      <c r="D163" s="212" t="s">
        <v>156</v>
      </c>
      <c r="E163" s="213" t="s">
        <v>290</v>
      </c>
      <c r="F163" s="214" t="s">
        <v>291</v>
      </c>
      <c r="G163" s="215" t="s">
        <v>144</v>
      </c>
      <c r="H163" s="216">
        <v>1</v>
      </c>
      <c r="I163" s="217"/>
      <c r="J163" s="218">
        <f>ROUND(I163*H163,2)</f>
        <v>0</v>
      </c>
      <c r="K163" s="219"/>
      <c r="L163" s="42"/>
      <c r="M163" s="220" t="s">
        <v>1</v>
      </c>
      <c r="N163" s="221" t="s">
        <v>41</v>
      </c>
      <c r="O163" s="89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8">
        <f>S163*H163</f>
        <v>0</v>
      </c>
      <c r="U163" s="209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0" t="s">
        <v>83</v>
      </c>
      <c r="AT163" s="210" t="s">
        <v>156</v>
      </c>
      <c r="AU163" s="210" t="s">
        <v>76</v>
      </c>
      <c r="AY163" s="15" t="s">
        <v>140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5" t="s">
        <v>83</v>
      </c>
      <c r="BK163" s="211">
        <f>ROUND(I163*H163,2)</f>
        <v>0</v>
      </c>
      <c r="BL163" s="15" t="s">
        <v>83</v>
      </c>
      <c r="BM163" s="210" t="s">
        <v>669</v>
      </c>
    </row>
    <row r="164" s="2" customFormat="1" ht="37.8" customHeight="1">
      <c r="A164" s="36"/>
      <c r="B164" s="37"/>
      <c r="C164" s="212" t="s">
        <v>313</v>
      </c>
      <c r="D164" s="212" t="s">
        <v>156</v>
      </c>
      <c r="E164" s="213" t="s">
        <v>294</v>
      </c>
      <c r="F164" s="214" t="s">
        <v>295</v>
      </c>
      <c r="G164" s="215" t="s">
        <v>144</v>
      </c>
      <c r="H164" s="216">
        <v>22</v>
      </c>
      <c r="I164" s="217"/>
      <c r="J164" s="218">
        <f>ROUND(I164*H164,2)</f>
        <v>0</v>
      </c>
      <c r="K164" s="219"/>
      <c r="L164" s="42"/>
      <c r="M164" s="220" t="s">
        <v>1</v>
      </c>
      <c r="N164" s="221" t="s">
        <v>41</v>
      </c>
      <c r="O164" s="89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8">
        <f>S164*H164</f>
        <v>0</v>
      </c>
      <c r="U164" s="209" t="s">
        <v>1</v>
      </c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10" t="s">
        <v>83</v>
      </c>
      <c r="AT164" s="210" t="s">
        <v>156</v>
      </c>
      <c r="AU164" s="210" t="s">
        <v>76</v>
      </c>
      <c r="AY164" s="15" t="s">
        <v>140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5" t="s">
        <v>83</v>
      </c>
      <c r="BK164" s="211">
        <f>ROUND(I164*H164,2)</f>
        <v>0</v>
      </c>
      <c r="BL164" s="15" t="s">
        <v>83</v>
      </c>
      <c r="BM164" s="210" t="s">
        <v>670</v>
      </c>
    </row>
    <row r="165" s="2" customFormat="1" ht="37.8" customHeight="1">
      <c r="A165" s="36"/>
      <c r="B165" s="37"/>
      <c r="C165" s="212" t="s">
        <v>317</v>
      </c>
      <c r="D165" s="212" t="s">
        <v>156</v>
      </c>
      <c r="E165" s="213" t="s">
        <v>450</v>
      </c>
      <c r="F165" s="214" t="s">
        <v>451</v>
      </c>
      <c r="G165" s="215" t="s">
        <v>144</v>
      </c>
      <c r="H165" s="216">
        <v>4</v>
      </c>
      <c r="I165" s="217"/>
      <c r="J165" s="218">
        <f>ROUND(I165*H165,2)</f>
        <v>0</v>
      </c>
      <c r="K165" s="219"/>
      <c r="L165" s="42"/>
      <c r="M165" s="220" t="s">
        <v>1</v>
      </c>
      <c r="N165" s="221" t="s">
        <v>41</v>
      </c>
      <c r="O165" s="89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8">
        <f>S165*H165</f>
        <v>0</v>
      </c>
      <c r="U165" s="209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10" t="s">
        <v>83</v>
      </c>
      <c r="AT165" s="210" t="s">
        <v>156</v>
      </c>
      <c r="AU165" s="210" t="s">
        <v>76</v>
      </c>
      <c r="AY165" s="15" t="s">
        <v>140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5" t="s">
        <v>83</v>
      </c>
      <c r="BK165" s="211">
        <f>ROUND(I165*H165,2)</f>
        <v>0</v>
      </c>
      <c r="BL165" s="15" t="s">
        <v>83</v>
      </c>
      <c r="BM165" s="210" t="s">
        <v>671</v>
      </c>
    </row>
    <row r="166" s="2" customFormat="1" ht="16.5" customHeight="1">
      <c r="A166" s="36"/>
      <c r="B166" s="37"/>
      <c r="C166" s="212" t="s">
        <v>321</v>
      </c>
      <c r="D166" s="212" t="s">
        <v>156</v>
      </c>
      <c r="E166" s="213" t="s">
        <v>298</v>
      </c>
      <c r="F166" s="214" t="s">
        <v>299</v>
      </c>
      <c r="G166" s="215" t="s">
        <v>144</v>
      </c>
      <c r="H166" s="216">
        <v>6</v>
      </c>
      <c r="I166" s="217"/>
      <c r="J166" s="218">
        <f>ROUND(I166*H166,2)</f>
        <v>0</v>
      </c>
      <c r="K166" s="219"/>
      <c r="L166" s="42"/>
      <c r="M166" s="220" t="s">
        <v>1</v>
      </c>
      <c r="N166" s="221" t="s">
        <v>41</v>
      </c>
      <c r="O166" s="89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8">
        <f>S166*H166</f>
        <v>0</v>
      </c>
      <c r="U166" s="209" t="s">
        <v>1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0" t="s">
        <v>83</v>
      </c>
      <c r="AT166" s="210" t="s">
        <v>156</v>
      </c>
      <c r="AU166" s="210" t="s">
        <v>76</v>
      </c>
      <c r="AY166" s="15" t="s">
        <v>140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5" t="s">
        <v>83</v>
      </c>
      <c r="BK166" s="211">
        <f>ROUND(I166*H166,2)</f>
        <v>0</v>
      </c>
      <c r="BL166" s="15" t="s">
        <v>83</v>
      </c>
      <c r="BM166" s="210" t="s">
        <v>672</v>
      </c>
    </row>
    <row r="167" s="2" customFormat="1" ht="24.15" customHeight="1">
      <c r="A167" s="36"/>
      <c r="B167" s="37"/>
      <c r="C167" s="212" t="s">
        <v>325</v>
      </c>
      <c r="D167" s="212" t="s">
        <v>156</v>
      </c>
      <c r="E167" s="213" t="s">
        <v>302</v>
      </c>
      <c r="F167" s="214" t="s">
        <v>303</v>
      </c>
      <c r="G167" s="215" t="s">
        <v>219</v>
      </c>
      <c r="H167" s="216">
        <v>20</v>
      </c>
      <c r="I167" s="217"/>
      <c r="J167" s="218">
        <f>ROUND(I167*H167,2)</f>
        <v>0</v>
      </c>
      <c r="K167" s="219"/>
      <c r="L167" s="42"/>
      <c r="M167" s="220" t="s">
        <v>1</v>
      </c>
      <c r="N167" s="221" t="s">
        <v>41</v>
      </c>
      <c r="O167" s="89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8">
        <f>S167*H167</f>
        <v>0</v>
      </c>
      <c r="U167" s="209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10" t="s">
        <v>83</v>
      </c>
      <c r="AT167" s="210" t="s">
        <v>156</v>
      </c>
      <c r="AU167" s="210" t="s">
        <v>76</v>
      </c>
      <c r="AY167" s="15" t="s">
        <v>140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5" t="s">
        <v>83</v>
      </c>
      <c r="BK167" s="211">
        <f>ROUND(I167*H167,2)</f>
        <v>0</v>
      </c>
      <c r="BL167" s="15" t="s">
        <v>83</v>
      </c>
      <c r="BM167" s="210" t="s">
        <v>673</v>
      </c>
    </row>
    <row r="168" s="2" customFormat="1" ht="21.75" customHeight="1">
      <c r="A168" s="36"/>
      <c r="B168" s="37"/>
      <c r="C168" s="212" t="s">
        <v>329</v>
      </c>
      <c r="D168" s="212" t="s">
        <v>156</v>
      </c>
      <c r="E168" s="213" t="s">
        <v>306</v>
      </c>
      <c r="F168" s="214" t="s">
        <v>307</v>
      </c>
      <c r="G168" s="215" t="s">
        <v>144</v>
      </c>
      <c r="H168" s="216">
        <v>4</v>
      </c>
      <c r="I168" s="217"/>
      <c r="J168" s="218">
        <f>ROUND(I168*H168,2)</f>
        <v>0</v>
      </c>
      <c r="K168" s="219"/>
      <c r="L168" s="42"/>
      <c r="M168" s="220" t="s">
        <v>1</v>
      </c>
      <c r="N168" s="221" t="s">
        <v>41</v>
      </c>
      <c r="O168" s="89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8">
        <f>S168*H168</f>
        <v>0</v>
      </c>
      <c r="U168" s="209" t="s">
        <v>1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0" t="s">
        <v>83</v>
      </c>
      <c r="AT168" s="210" t="s">
        <v>156</v>
      </c>
      <c r="AU168" s="210" t="s">
        <v>76</v>
      </c>
      <c r="AY168" s="15" t="s">
        <v>140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83</v>
      </c>
      <c r="BK168" s="211">
        <f>ROUND(I168*H168,2)</f>
        <v>0</v>
      </c>
      <c r="BL168" s="15" t="s">
        <v>83</v>
      </c>
      <c r="BM168" s="210" t="s">
        <v>674</v>
      </c>
    </row>
    <row r="169" s="2" customFormat="1" ht="33" customHeight="1">
      <c r="A169" s="36"/>
      <c r="B169" s="37"/>
      <c r="C169" s="197" t="s">
        <v>333</v>
      </c>
      <c r="D169" s="197" t="s">
        <v>136</v>
      </c>
      <c r="E169" s="198" t="s">
        <v>675</v>
      </c>
      <c r="F169" s="199" t="s">
        <v>676</v>
      </c>
      <c r="G169" s="200" t="s">
        <v>219</v>
      </c>
      <c r="H169" s="201">
        <v>80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41</v>
      </c>
      <c r="O169" s="89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8">
        <f>S169*H169</f>
        <v>0</v>
      </c>
      <c r="U169" s="209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0" t="s">
        <v>145</v>
      </c>
      <c r="AT169" s="210" t="s">
        <v>136</v>
      </c>
      <c r="AU169" s="210" t="s">
        <v>76</v>
      </c>
      <c r="AY169" s="15" t="s">
        <v>140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5" t="s">
        <v>83</v>
      </c>
      <c r="BK169" s="211">
        <f>ROUND(I169*H169,2)</f>
        <v>0</v>
      </c>
      <c r="BL169" s="15" t="s">
        <v>145</v>
      </c>
      <c r="BM169" s="210" t="s">
        <v>677</v>
      </c>
    </row>
    <row r="170" s="2" customFormat="1" ht="33" customHeight="1">
      <c r="A170" s="36"/>
      <c r="B170" s="37"/>
      <c r="C170" s="197" t="s">
        <v>337</v>
      </c>
      <c r="D170" s="197" t="s">
        <v>136</v>
      </c>
      <c r="E170" s="198" t="s">
        <v>456</v>
      </c>
      <c r="F170" s="199" t="s">
        <v>457</v>
      </c>
      <c r="G170" s="200" t="s">
        <v>219</v>
      </c>
      <c r="H170" s="201">
        <v>100</v>
      </c>
      <c r="I170" s="202"/>
      <c r="J170" s="203">
        <f>ROUND(I170*H170,2)</f>
        <v>0</v>
      </c>
      <c r="K170" s="204"/>
      <c r="L170" s="205"/>
      <c r="M170" s="206" t="s">
        <v>1</v>
      </c>
      <c r="N170" s="207" t="s">
        <v>41</v>
      </c>
      <c r="O170" s="89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8">
        <f>S170*H170</f>
        <v>0</v>
      </c>
      <c r="U170" s="209" t="s">
        <v>1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10" t="s">
        <v>145</v>
      </c>
      <c r="AT170" s="210" t="s">
        <v>136</v>
      </c>
      <c r="AU170" s="210" t="s">
        <v>76</v>
      </c>
      <c r="AY170" s="15" t="s">
        <v>140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5" t="s">
        <v>83</v>
      </c>
      <c r="BK170" s="211">
        <f>ROUND(I170*H170,2)</f>
        <v>0</v>
      </c>
      <c r="BL170" s="15" t="s">
        <v>145</v>
      </c>
      <c r="BM170" s="210" t="s">
        <v>678</v>
      </c>
    </row>
    <row r="171" s="2" customFormat="1" ht="33" customHeight="1">
      <c r="A171" s="36"/>
      <c r="B171" s="37"/>
      <c r="C171" s="197" t="s">
        <v>341</v>
      </c>
      <c r="D171" s="197" t="s">
        <v>136</v>
      </c>
      <c r="E171" s="198" t="s">
        <v>459</v>
      </c>
      <c r="F171" s="199" t="s">
        <v>460</v>
      </c>
      <c r="G171" s="200" t="s">
        <v>219</v>
      </c>
      <c r="H171" s="201">
        <v>100</v>
      </c>
      <c r="I171" s="202"/>
      <c r="J171" s="203">
        <f>ROUND(I171*H171,2)</f>
        <v>0</v>
      </c>
      <c r="K171" s="204"/>
      <c r="L171" s="205"/>
      <c r="M171" s="206" t="s">
        <v>1</v>
      </c>
      <c r="N171" s="207" t="s">
        <v>41</v>
      </c>
      <c r="O171" s="89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8">
        <f>S171*H171</f>
        <v>0</v>
      </c>
      <c r="U171" s="209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10" t="s">
        <v>145</v>
      </c>
      <c r="AT171" s="210" t="s">
        <v>136</v>
      </c>
      <c r="AU171" s="210" t="s">
        <v>76</v>
      </c>
      <c r="AY171" s="15" t="s">
        <v>140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5" t="s">
        <v>83</v>
      </c>
      <c r="BK171" s="211">
        <f>ROUND(I171*H171,2)</f>
        <v>0</v>
      </c>
      <c r="BL171" s="15" t="s">
        <v>145</v>
      </c>
      <c r="BM171" s="210" t="s">
        <v>679</v>
      </c>
    </row>
    <row r="172" s="2" customFormat="1" ht="24.15" customHeight="1">
      <c r="A172" s="36"/>
      <c r="B172" s="37"/>
      <c r="C172" s="197" t="s">
        <v>345</v>
      </c>
      <c r="D172" s="197" t="s">
        <v>136</v>
      </c>
      <c r="E172" s="198" t="s">
        <v>462</v>
      </c>
      <c r="F172" s="199" t="s">
        <v>463</v>
      </c>
      <c r="G172" s="200" t="s">
        <v>219</v>
      </c>
      <c r="H172" s="201">
        <v>100</v>
      </c>
      <c r="I172" s="202"/>
      <c r="J172" s="203">
        <f>ROUND(I172*H172,2)</f>
        <v>0</v>
      </c>
      <c r="K172" s="204"/>
      <c r="L172" s="205"/>
      <c r="M172" s="206" t="s">
        <v>1</v>
      </c>
      <c r="N172" s="207" t="s">
        <v>41</v>
      </c>
      <c r="O172" s="89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8">
        <f>S172*H172</f>
        <v>0</v>
      </c>
      <c r="U172" s="209" t="s">
        <v>1</v>
      </c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10" t="s">
        <v>145</v>
      </c>
      <c r="AT172" s="210" t="s">
        <v>136</v>
      </c>
      <c r="AU172" s="210" t="s">
        <v>76</v>
      </c>
      <c r="AY172" s="15" t="s">
        <v>140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5" t="s">
        <v>83</v>
      </c>
      <c r="BK172" s="211">
        <f>ROUND(I172*H172,2)</f>
        <v>0</v>
      </c>
      <c r="BL172" s="15" t="s">
        <v>145</v>
      </c>
      <c r="BM172" s="210" t="s">
        <v>680</v>
      </c>
    </row>
    <row r="173" s="2" customFormat="1" ht="37.8" customHeight="1">
      <c r="A173" s="36"/>
      <c r="B173" s="37"/>
      <c r="C173" s="212" t="s">
        <v>349</v>
      </c>
      <c r="D173" s="212" t="s">
        <v>156</v>
      </c>
      <c r="E173" s="213" t="s">
        <v>465</v>
      </c>
      <c r="F173" s="214" t="s">
        <v>466</v>
      </c>
      <c r="G173" s="215" t="s">
        <v>219</v>
      </c>
      <c r="H173" s="216">
        <v>100</v>
      </c>
      <c r="I173" s="217"/>
      <c r="J173" s="218">
        <f>ROUND(I173*H173,2)</f>
        <v>0</v>
      </c>
      <c r="K173" s="219"/>
      <c r="L173" s="42"/>
      <c r="M173" s="220" t="s">
        <v>1</v>
      </c>
      <c r="N173" s="221" t="s">
        <v>41</v>
      </c>
      <c r="O173" s="89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0" t="s">
        <v>83</v>
      </c>
      <c r="AT173" s="210" t="s">
        <v>156</v>
      </c>
      <c r="AU173" s="210" t="s">
        <v>76</v>
      </c>
      <c r="AY173" s="15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5" t="s">
        <v>83</v>
      </c>
      <c r="BK173" s="211">
        <f>ROUND(I173*H173,2)</f>
        <v>0</v>
      </c>
      <c r="BL173" s="15" t="s">
        <v>83</v>
      </c>
      <c r="BM173" s="210" t="s">
        <v>681</v>
      </c>
    </row>
    <row r="174" s="2" customFormat="1" ht="37.8" customHeight="1">
      <c r="A174" s="36"/>
      <c r="B174" s="37"/>
      <c r="C174" s="212" t="s">
        <v>353</v>
      </c>
      <c r="D174" s="212" t="s">
        <v>156</v>
      </c>
      <c r="E174" s="213" t="s">
        <v>468</v>
      </c>
      <c r="F174" s="214" t="s">
        <v>469</v>
      </c>
      <c r="G174" s="215" t="s">
        <v>219</v>
      </c>
      <c r="H174" s="216">
        <v>100</v>
      </c>
      <c r="I174" s="217"/>
      <c r="J174" s="218">
        <f>ROUND(I174*H174,2)</f>
        <v>0</v>
      </c>
      <c r="K174" s="219"/>
      <c r="L174" s="42"/>
      <c r="M174" s="220" t="s">
        <v>1</v>
      </c>
      <c r="N174" s="221" t="s">
        <v>41</v>
      </c>
      <c r="O174" s="89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8">
        <f>S174*H174</f>
        <v>0</v>
      </c>
      <c r="U174" s="209" t="s">
        <v>1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10" t="s">
        <v>83</v>
      </c>
      <c r="AT174" s="210" t="s">
        <v>156</v>
      </c>
      <c r="AU174" s="210" t="s">
        <v>76</v>
      </c>
      <c r="AY174" s="15" t="s">
        <v>140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5" t="s">
        <v>83</v>
      </c>
      <c r="BK174" s="211">
        <f>ROUND(I174*H174,2)</f>
        <v>0</v>
      </c>
      <c r="BL174" s="15" t="s">
        <v>83</v>
      </c>
      <c r="BM174" s="210" t="s">
        <v>682</v>
      </c>
    </row>
    <row r="175" s="2" customFormat="1" ht="24.15" customHeight="1">
      <c r="A175" s="36"/>
      <c r="B175" s="37"/>
      <c r="C175" s="212" t="s">
        <v>357</v>
      </c>
      <c r="D175" s="212" t="s">
        <v>156</v>
      </c>
      <c r="E175" s="213" t="s">
        <v>471</v>
      </c>
      <c r="F175" s="214" t="s">
        <v>472</v>
      </c>
      <c r="G175" s="215" t="s">
        <v>144</v>
      </c>
      <c r="H175" s="216">
        <v>4</v>
      </c>
      <c r="I175" s="217"/>
      <c r="J175" s="218">
        <f>ROUND(I175*H175,2)</f>
        <v>0</v>
      </c>
      <c r="K175" s="219"/>
      <c r="L175" s="42"/>
      <c r="M175" s="220" t="s">
        <v>1</v>
      </c>
      <c r="N175" s="221" t="s">
        <v>41</v>
      </c>
      <c r="O175" s="89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0" t="s">
        <v>83</v>
      </c>
      <c r="AT175" s="210" t="s">
        <v>156</v>
      </c>
      <c r="AU175" s="210" t="s">
        <v>76</v>
      </c>
      <c r="AY175" s="15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5" t="s">
        <v>83</v>
      </c>
      <c r="BK175" s="211">
        <f>ROUND(I175*H175,2)</f>
        <v>0</v>
      </c>
      <c r="BL175" s="15" t="s">
        <v>83</v>
      </c>
      <c r="BM175" s="210" t="s">
        <v>683</v>
      </c>
    </row>
    <row r="176" s="2" customFormat="1" ht="24.15" customHeight="1">
      <c r="A176" s="36"/>
      <c r="B176" s="37"/>
      <c r="C176" s="212" t="s">
        <v>361</v>
      </c>
      <c r="D176" s="212" t="s">
        <v>156</v>
      </c>
      <c r="E176" s="213" t="s">
        <v>474</v>
      </c>
      <c r="F176" s="214" t="s">
        <v>475</v>
      </c>
      <c r="G176" s="215" t="s">
        <v>219</v>
      </c>
      <c r="H176" s="216">
        <v>60</v>
      </c>
      <c r="I176" s="217"/>
      <c r="J176" s="218">
        <f>ROUND(I176*H176,2)</f>
        <v>0</v>
      </c>
      <c r="K176" s="219"/>
      <c r="L176" s="42"/>
      <c r="M176" s="220" t="s">
        <v>1</v>
      </c>
      <c r="N176" s="221" t="s">
        <v>41</v>
      </c>
      <c r="O176" s="89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8">
        <f>S176*H176</f>
        <v>0</v>
      </c>
      <c r="U176" s="209" t="s">
        <v>1</v>
      </c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0" t="s">
        <v>83</v>
      </c>
      <c r="AT176" s="210" t="s">
        <v>156</v>
      </c>
      <c r="AU176" s="210" t="s">
        <v>76</v>
      </c>
      <c r="AY176" s="15" t="s">
        <v>140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5" t="s">
        <v>83</v>
      </c>
      <c r="BK176" s="211">
        <f>ROUND(I176*H176,2)</f>
        <v>0</v>
      </c>
      <c r="BL176" s="15" t="s">
        <v>83</v>
      </c>
      <c r="BM176" s="210" t="s">
        <v>684</v>
      </c>
    </row>
    <row r="177" s="2" customFormat="1" ht="16.5" customHeight="1">
      <c r="A177" s="36"/>
      <c r="B177" s="37"/>
      <c r="C177" s="212" t="s">
        <v>365</v>
      </c>
      <c r="D177" s="212" t="s">
        <v>156</v>
      </c>
      <c r="E177" s="213" t="s">
        <v>477</v>
      </c>
      <c r="F177" s="214" t="s">
        <v>478</v>
      </c>
      <c r="G177" s="215" t="s">
        <v>219</v>
      </c>
      <c r="H177" s="216">
        <v>100</v>
      </c>
      <c r="I177" s="217"/>
      <c r="J177" s="218">
        <f>ROUND(I177*H177,2)</f>
        <v>0</v>
      </c>
      <c r="K177" s="219"/>
      <c r="L177" s="42"/>
      <c r="M177" s="220" t="s">
        <v>1</v>
      </c>
      <c r="N177" s="221" t="s">
        <v>41</v>
      </c>
      <c r="O177" s="89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0" t="s">
        <v>83</v>
      </c>
      <c r="AT177" s="210" t="s">
        <v>156</v>
      </c>
      <c r="AU177" s="210" t="s">
        <v>76</v>
      </c>
      <c r="AY177" s="15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5" t="s">
        <v>83</v>
      </c>
      <c r="BK177" s="211">
        <f>ROUND(I177*H177,2)</f>
        <v>0</v>
      </c>
      <c r="BL177" s="15" t="s">
        <v>83</v>
      </c>
      <c r="BM177" s="210" t="s">
        <v>685</v>
      </c>
    </row>
    <row r="178" s="2" customFormat="1" ht="49.05" customHeight="1">
      <c r="A178" s="36"/>
      <c r="B178" s="37"/>
      <c r="C178" s="197" t="s">
        <v>369</v>
      </c>
      <c r="D178" s="197" t="s">
        <v>136</v>
      </c>
      <c r="E178" s="198" t="s">
        <v>480</v>
      </c>
      <c r="F178" s="199" t="s">
        <v>481</v>
      </c>
      <c r="G178" s="200" t="s">
        <v>144</v>
      </c>
      <c r="H178" s="201">
        <v>4</v>
      </c>
      <c r="I178" s="202"/>
      <c r="J178" s="203">
        <f>ROUND(I178*H178,2)</f>
        <v>0</v>
      </c>
      <c r="K178" s="204"/>
      <c r="L178" s="205"/>
      <c r="M178" s="206" t="s">
        <v>1</v>
      </c>
      <c r="N178" s="207" t="s">
        <v>41</v>
      </c>
      <c r="O178" s="89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8">
        <f>S178*H178</f>
        <v>0</v>
      </c>
      <c r="U178" s="209" t="s">
        <v>1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0" t="s">
        <v>145</v>
      </c>
      <c r="AT178" s="210" t="s">
        <v>136</v>
      </c>
      <c r="AU178" s="210" t="s">
        <v>76</v>
      </c>
      <c r="AY178" s="15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5" t="s">
        <v>83</v>
      </c>
      <c r="BK178" s="211">
        <f>ROUND(I178*H178,2)</f>
        <v>0</v>
      </c>
      <c r="BL178" s="15" t="s">
        <v>145</v>
      </c>
      <c r="BM178" s="210" t="s">
        <v>686</v>
      </c>
    </row>
    <row r="179" s="2" customFormat="1" ht="33" customHeight="1">
      <c r="A179" s="36"/>
      <c r="B179" s="37"/>
      <c r="C179" s="212" t="s">
        <v>373</v>
      </c>
      <c r="D179" s="212" t="s">
        <v>156</v>
      </c>
      <c r="E179" s="213" t="s">
        <v>483</v>
      </c>
      <c r="F179" s="214" t="s">
        <v>484</v>
      </c>
      <c r="G179" s="215" t="s">
        <v>144</v>
      </c>
      <c r="H179" s="216">
        <v>4</v>
      </c>
      <c r="I179" s="217"/>
      <c r="J179" s="218">
        <f>ROUND(I179*H179,2)</f>
        <v>0</v>
      </c>
      <c r="K179" s="219"/>
      <c r="L179" s="42"/>
      <c r="M179" s="220" t="s">
        <v>1</v>
      </c>
      <c r="N179" s="221" t="s">
        <v>41</v>
      </c>
      <c r="O179" s="89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8">
        <f>S179*H179</f>
        <v>0</v>
      </c>
      <c r="U179" s="209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0" t="s">
        <v>83</v>
      </c>
      <c r="AT179" s="210" t="s">
        <v>156</v>
      </c>
      <c r="AU179" s="210" t="s">
        <v>76</v>
      </c>
      <c r="AY179" s="15" t="s">
        <v>140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5" t="s">
        <v>83</v>
      </c>
      <c r="BK179" s="211">
        <f>ROUND(I179*H179,2)</f>
        <v>0</v>
      </c>
      <c r="BL179" s="15" t="s">
        <v>83</v>
      </c>
      <c r="BM179" s="210" t="s">
        <v>687</v>
      </c>
    </row>
    <row r="180" s="2" customFormat="1" ht="16.5" customHeight="1">
      <c r="A180" s="36"/>
      <c r="B180" s="37"/>
      <c r="C180" s="212" t="s">
        <v>377</v>
      </c>
      <c r="D180" s="212" t="s">
        <v>156</v>
      </c>
      <c r="E180" s="213" t="s">
        <v>486</v>
      </c>
      <c r="F180" s="214" t="s">
        <v>487</v>
      </c>
      <c r="G180" s="215" t="s">
        <v>283</v>
      </c>
      <c r="H180" s="216">
        <v>98</v>
      </c>
      <c r="I180" s="217"/>
      <c r="J180" s="218">
        <f>ROUND(I180*H180,2)</f>
        <v>0</v>
      </c>
      <c r="K180" s="219"/>
      <c r="L180" s="42"/>
      <c r="M180" s="220" t="s">
        <v>1</v>
      </c>
      <c r="N180" s="221" t="s">
        <v>41</v>
      </c>
      <c r="O180" s="89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8">
        <f>S180*H180</f>
        <v>0</v>
      </c>
      <c r="U180" s="209" t="s">
        <v>1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0" t="s">
        <v>83</v>
      </c>
      <c r="AT180" s="210" t="s">
        <v>156</v>
      </c>
      <c r="AU180" s="210" t="s">
        <v>76</v>
      </c>
      <c r="AY180" s="15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5" t="s">
        <v>83</v>
      </c>
      <c r="BK180" s="211">
        <f>ROUND(I180*H180,2)</f>
        <v>0</v>
      </c>
      <c r="BL180" s="15" t="s">
        <v>83</v>
      </c>
      <c r="BM180" s="210" t="s">
        <v>688</v>
      </c>
    </row>
    <row r="181" s="2" customFormat="1" ht="33" customHeight="1">
      <c r="A181" s="36"/>
      <c r="B181" s="37"/>
      <c r="C181" s="197" t="s">
        <v>381</v>
      </c>
      <c r="D181" s="197" t="s">
        <v>136</v>
      </c>
      <c r="E181" s="198" t="s">
        <v>489</v>
      </c>
      <c r="F181" s="199" t="s">
        <v>490</v>
      </c>
      <c r="G181" s="200" t="s">
        <v>219</v>
      </c>
      <c r="H181" s="201">
        <v>100</v>
      </c>
      <c r="I181" s="202"/>
      <c r="J181" s="203">
        <f>ROUND(I181*H181,2)</f>
        <v>0</v>
      </c>
      <c r="K181" s="204"/>
      <c r="L181" s="205"/>
      <c r="M181" s="206" t="s">
        <v>1</v>
      </c>
      <c r="N181" s="207" t="s">
        <v>41</v>
      </c>
      <c r="O181" s="89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8">
        <f>S181*H181</f>
        <v>0</v>
      </c>
      <c r="U181" s="209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10" t="s">
        <v>145</v>
      </c>
      <c r="AT181" s="210" t="s">
        <v>136</v>
      </c>
      <c r="AU181" s="210" t="s">
        <v>76</v>
      </c>
      <c r="AY181" s="15" t="s">
        <v>140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5" t="s">
        <v>83</v>
      </c>
      <c r="BK181" s="211">
        <f>ROUND(I181*H181,2)</f>
        <v>0</v>
      </c>
      <c r="BL181" s="15" t="s">
        <v>145</v>
      </c>
      <c r="BM181" s="210" t="s">
        <v>689</v>
      </c>
    </row>
    <row r="182" s="2" customFormat="1" ht="16.5" customHeight="1">
      <c r="A182" s="36"/>
      <c r="B182" s="37"/>
      <c r="C182" s="212" t="s">
        <v>385</v>
      </c>
      <c r="D182" s="212" t="s">
        <v>156</v>
      </c>
      <c r="E182" s="213" t="s">
        <v>492</v>
      </c>
      <c r="F182" s="214" t="s">
        <v>493</v>
      </c>
      <c r="G182" s="215" t="s">
        <v>219</v>
      </c>
      <c r="H182" s="216">
        <v>100</v>
      </c>
      <c r="I182" s="217"/>
      <c r="J182" s="218">
        <f>ROUND(I182*H182,2)</f>
        <v>0</v>
      </c>
      <c r="K182" s="219"/>
      <c r="L182" s="42"/>
      <c r="M182" s="220" t="s">
        <v>1</v>
      </c>
      <c r="N182" s="221" t="s">
        <v>41</v>
      </c>
      <c r="O182" s="89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8">
        <f>S182*H182</f>
        <v>0</v>
      </c>
      <c r="U182" s="209" t="s">
        <v>1</v>
      </c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10" t="s">
        <v>83</v>
      </c>
      <c r="AT182" s="210" t="s">
        <v>156</v>
      </c>
      <c r="AU182" s="210" t="s">
        <v>76</v>
      </c>
      <c r="AY182" s="15" t="s">
        <v>140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5" t="s">
        <v>83</v>
      </c>
      <c r="BK182" s="211">
        <f>ROUND(I182*H182,2)</f>
        <v>0</v>
      </c>
      <c r="BL182" s="15" t="s">
        <v>83</v>
      </c>
      <c r="BM182" s="210" t="s">
        <v>690</v>
      </c>
    </row>
    <row r="183" s="2" customFormat="1" ht="16.5" customHeight="1">
      <c r="A183" s="36"/>
      <c r="B183" s="37"/>
      <c r="C183" s="212" t="s">
        <v>497</v>
      </c>
      <c r="D183" s="212" t="s">
        <v>156</v>
      </c>
      <c r="E183" s="213" t="s">
        <v>506</v>
      </c>
      <c r="F183" s="214" t="s">
        <v>507</v>
      </c>
      <c r="G183" s="215" t="s">
        <v>144</v>
      </c>
      <c r="H183" s="216">
        <v>4</v>
      </c>
      <c r="I183" s="217"/>
      <c r="J183" s="218">
        <f>ROUND(I183*H183,2)</f>
        <v>0</v>
      </c>
      <c r="K183" s="219"/>
      <c r="L183" s="42"/>
      <c r="M183" s="220" t="s">
        <v>1</v>
      </c>
      <c r="N183" s="221" t="s">
        <v>41</v>
      </c>
      <c r="O183" s="89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8">
        <f>S183*H183</f>
        <v>0</v>
      </c>
      <c r="U183" s="209" t="s">
        <v>1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0" t="s">
        <v>83</v>
      </c>
      <c r="AT183" s="210" t="s">
        <v>156</v>
      </c>
      <c r="AU183" s="210" t="s">
        <v>76</v>
      </c>
      <c r="AY183" s="15" t="s">
        <v>140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5" t="s">
        <v>83</v>
      </c>
      <c r="BK183" s="211">
        <f>ROUND(I183*H183,2)</f>
        <v>0</v>
      </c>
      <c r="BL183" s="15" t="s">
        <v>83</v>
      </c>
      <c r="BM183" s="210" t="s">
        <v>691</v>
      </c>
    </row>
    <row r="184" s="2" customFormat="1" ht="16.5" customHeight="1">
      <c r="A184" s="36"/>
      <c r="B184" s="37"/>
      <c r="C184" s="212" t="s">
        <v>499</v>
      </c>
      <c r="D184" s="212" t="s">
        <v>156</v>
      </c>
      <c r="E184" s="213" t="s">
        <v>510</v>
      </c>
      <c r="F184" s="214" t="s">
        <v>511</v>
      </c>
      <c r="G184" s="215" t="s">
        <v>144</v>
      </c>
      <c r="H184" s="216">
        <v>4</v>
      </c>
      <c r="I184" s="217"/>
      <c r="J184" s="218">
        <f>ROUND(I184*H184,2)</f>
        <v>0</v>
      </c>
      <c r="K184" s="219"/>
      <c r="L184" s="42"/>
      <c r="M184" s="220" t="s">
        <v>1</v>
      </c>
      <c r="N184" s="221" t="s">
        <v>41</v>
      </c>
      <c r="O184" s="89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8">
        <f>S184*H184</f>
        <v>0</v>
      </c>
      <c r="U184" s="209" t="s">
        <v>1</v>
      </c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10" t="s">
        <v>83</v>
      </c>
      <c r="AT184" s="210" t="s">
        <v>156</v>
      </c>
      <c r="AU184" s="210" t="s">
        <v>76</v>
      </c>
      <c r="AY184" s="15" t="s">
        <v>140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5" t="s">
        <v>83</v>
      </c>
      <c r="BK184" s="211">
        <f>ROUND(I184*H184,2)</f>
        <v>0</v>
      </c>
      <c r="BL184" s="15" t="s">
        <v>83</v>
      </c>
      <c r="BM184" s="210" t="s">
        <v>692</v>
      </c>
    </row>
    <row r="185" s="2" customFormat="1" ht="16.5" customHeight="1">
      <c r="A185" s="36"/>
      <c r="B185" s="37"/>
      <c r="C185" s="212" t="s">
        <v>501</v>
      </c>
      <c r="D185" s="212" t="s">
        <v>156</v>
      </c>
      <c r="E185" s="213" t="s">
        <v>693</v>
      </c>
      <c r="F185" s="214" t="s">
        <v>694</v>
      </c>
      <c r="G185" s="215" t="s">
        <v>144</v>
      </c>
      <c r="H185" s="216">
        <v>6</v>
      </c>
      <c r="I185" s="217"/>
      <c r="J185" s="218">
        <f>ROUND(I185*H185,2)</f>
        <v>0</v>
      </c>
      <c r="K185" s="219"/>
      <c r="L185" s="42"/>
      <c r="M185" s="220" t="s">
        <v>1</v>
      </c>
      <c r="N185" s="221" t="s">
        <v>41</v>
      </c>
      <c r="O185" s="89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8">
        <f>S185*H185</f>
        <v>0</v>
      </c>
      <c r="U185" s="209" t="s">
        <v>1</v>
      </c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10" t="s">
        <v>83</v>
      </c>
      <c r="AT185" s="210" t="s">
        <v>156</v>
      </c>
      <c r="AU185" s="210" t="s">
        <v>76</v>
      </c>
      <c r="AY185" s="15" t="s">
        <v>140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5" t="s">
        <v>83</v>
      </c>
      <c r="BK185" s="211">
        <f>ROUND(I185*H185,2)</f>
        <v>0</v>
      </c>
      <c r="BL185" s="15" t="s">
        <v>83</v>
      </c>
      <c r="BM185" s="210" t="s">
        <v>695</v>
      </c>
    </row>
    <row r="186" s="2" customFormat="1" ht="33" customHeight="1">
      <c r="A186" s="36"/>
      <c r="B186" s="37"/>
      <c r="C186" s="197" t="s">
        <v>505</v>
      </c>
      <c r="D186" s="197" t="s">
        <v>136</v>
      </c>
      <c r="E186" s="198" t="s">
        <v>514</v>
      </c>
      <c r="F186" s="199" t="s">
        <v>515</v>
      </c>
      <c r="G186" s="200" t="s">
        <v>144</v>
      </c>
      <c r="H186" s="201">
        <v>2</v>
      </c>
      <c r="I186" s="202"/>
      <c r="J186" s="203">
        <f>ROUND(I186*H186,2)</f>
        <v>0</v>
      </c>
      <c r="K186" s="204"/>
      <c r="L186" s="205"/>
      <c r="M186" s="206" t="s">
        <v>1</v>
      </c>
      <c r="N186" s="207" t="s">
        <v>41</v>
      </c>
      <c r="O186" s="89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8">
        <f>S186*H186</f>
        <v>0</v>
      </c>
      <c r="U186" s="209" t="s">
        <v>1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10" t="s">
        <v>145</v>
      </c>
      <c r="AT186" s="210" t="s">
        <v>136</v>
      </c>
      <c r="AU186" s="210" t="s">
        <v>76</v>
      </c>
      <c r="AY186" s="15" t="s">
        <v>140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5" t="s">
        <v>83</v>
      </c>
      <c r="BK186" s="211">
        <f>ROUND(I186*H186,2)</f>
        <v>0</v>
      </c>
      <c r="BL186" s="15" t="s">
        <v>145</v>
      </c>
      <c r="BM186" s="210" t="s">
        <v>696</v>
      </c>
    </row>
    <row r="187" s="2" customFormat="1" ht="24.15" customHeight="1">
      <c r="A187" s="36"/>
      <c r="B187" s="37"/>
      <c r="C187" s="212" t="s">
        <v>509</v>
      </c>
      <c r="D187" s="212" t="s">
        <v>156</v>
      </c>
      <c r="E187" s="213" t="s">
        <v>518</v>
      </c>
      <c r="F187" s="214" t="s">
        <v>519</v>
      </c>
      <c r="G187" s="215" t="s">
        <v>144</v>
      </c>
      <c r="H187" s="216">
        <v>2</v>
      </c>
      <c r="I187" s="217"/>
      <c r="J187" s="218">
        <f>ROUND(I187*H187,2)</f>
        <v>0</v>
      </c>
      <c r="K187" s="219"/>
      <c r="L187" s="42"/>
      <c r="M187" s="220" t="s">
        <v>1</v>
      </c>
      <c r="N187" s="221" t="s">
        <v>41</v>
      </c>
      <c r="O187" s="89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8">
        <f>S187*H187</f>
        <v>0</v>
      </c>
      <c r="U187" s="209" t="s">
        <v>1</v>
      </c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10" t="s">
        <v>83</v>
      </c>
      <c r="AT187" s="210" t="s">
        <v>156</v>
      </c>
      <c r="AU187" s="210" t="s">
        <v>76</v>
      </c>
      <c r="AY187" s="15" t="s">
        <v>140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5" t="s">
        <v>83</v>
      </c>
      <c r="BK187" s="211">
        <f>ROUND(I187*H187,2)</f>
        <v>0</v>
      </c>
      <c r="BL187" s="15" t="s">
        <v>83</v>
      </c>
      <c r="BM187" s="210" t="s">
        <v>697</v>
      </c>
    </row>
    <row r="188" s="2" customFormat="1" ht="24.15" customHeight="1">
      <c r="A188" s="36"/>
      <c r="B188" s="37"/>
      <c r="C188" s="212" t="s">
        <v>513</v>
      </c>
      <c r="D188" s="212" t="s">
        <v>156</v>
      </c>
      <c r="E188" s="213" t="s">
        <v>522</v>
      </c>
      <c r="F188" s="214" t="s">
        <v>523</v>
      </c>
      <c r="G188" s="215" t="s">
        <v>144</v>
      </c>
      <c r="H188" s="216">
        <v>2</v>
      </c>
      <c r="I188" s="217"/>
      <c r="J188" s="218">
        <f>ROUND(I188*H188,2)</f>
        <v>0</v>
      </c>
      <c r="K188" s="219"/>
      <c r="L188" s="42"/>
      <c r="M188" s="220" t="s">
        <v>1</v>
      </c>
      <c r="N188" s="221" t="s">
        <v>41</v>
      </c>
      <c r="O188" s="89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8">
        <f>S188*H188</f>
        <v>0</v>
      </c>
      <c r="U188" s="209" t="s">
        <v>1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10" t="s">
        <v>83</v>
      </c>
      <c r="AT188" s="210" t="s">
        <v>156</v>
      </c>
      <c r="AU188" s="210" t="s">
        <v>76</v>
      </c>
      <c r="AY188" s="15" t="s">
        <v>140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5" t="s">
        <v>83</v>
      </c>
      <c r="BK188" s="211">
        <f>ROUND(I188*H188,2)</f>
        <v>0</v>
      </c>
      <c r="BL188" s="15" t="s">
        <v>83</v>
      </c>
      <c r="BM188" s="210" t="s">
        <v>698</v>
      </c>
    </row>
    <row r="189" s="2" customFormat="1" ht="24.15" customHeight="1">
      <c r="A189" s="36"/>
      <c r="B189" s="37"/>
      <c r="C189" s="212" t="s">
        <v>517</v>
      </c>
      <c r="D189" s="212" t="s">
        <v>156</v>
      </c>
      <c r="E189" s="213" t="s">
        <v>526</v>
      </c>
      <c r="F189" s="214" t="s">
        <v>527</v>
      </c>
      <c r="G189" s="215" t="s">
        <v>144</v>
      </c>
      <c r="H189" s="216">
        <v>2</v>
      </c>
      <c r="I189" s="217"/>
      <c r="J189" s="218">
        <f>ROUND(I189*H189,2)</f>
        <v>0</v>
      </c>
      <c r="K189" s="219"/>
      <c r="L189" s="42"/>
      <c r="M189" s="220" t="s">
        <v>1</v>
      </c>
      <c r="N189" s="221" t="s">
        <v>41</v>
      </c>
      <c r="O189" s="89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8">
        <f>S189*H189</f>
        <v>0</v>
      </c>
      <c r="U189" s="209" t="s">
        <v>1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10" t="s">
        <v>83</v>
      </c>
      <c r="AT189" s="210" t="s">
        <v>156</v>
      </c>
      <c r="AU189" s="210" t="s">
        <v>76</v>
      </c>
      <c r="AY189" s="15" t="s">
        <v>140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5" t="s">
        <v>83</v>
      </c>
      <c r="BK189" s="211">
        <f>ROUND(I189*H189,2)</f>
        <v>0</v>
      </c>
      <c r="BL189" s="15" t="s">
        <v>83</v>
      </c>
      <c r="BM189" s="210" t="s">
        <v>699</v>
      </c>
    </row>
    <row r="190" s="2" customFormat="1" ht="21.75" customHeight="1">
      <c r="A190" s="36"/>
      <c r="B190" s="37"/>
      <c r="C190" s="212" t="s">
        <v>521</v>
      </c>
      <c r="D190" s="212" t="s">
        <v>156</v>
      </c>
      <c r="E190" s="213" t="s">
        <v>530</v>
      </c>
      <c r="F190" s="214" t="s">
        <v>531</v>
      </c>
      <c r="G190" s="215" t="s">
        <v>144</v>
      </c>
      <c r="H190" s="216">
        <v>2</v>
      </c>
      <c r="I190" s="217"/>
      <c r="J190" s="218">
        <f>ROUND(I190*H190,2)</f>
        <v>0</v>
      </c>
      <c r="K190" s="219"/>
      <c r="L190" s="42"/>
      <c r="M190" s="220" t="s">
        <v>1</v>
      </c>
      <c r="N190" s="221" t="s">
        <v>41</v>
      </c>
      <c r="O190" s="89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8">
        <f>S190*H190</f>
        <v>0</v>
      </c>
      <c r="U190" s="209" t="s">
        <v>1</v>
      </c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10" t="s">
        <v>83</v>
      </c>
      <c r="AT190" s="210" t="s">
        <v>156</v>
      </c>
      <c r="AU190" s="210" t="s">
        <v>76</v>
      </c>
      <c r="AY190" s="15" t="s">
        <v>140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5" t="s">
        <v>83</v>
      </c>
      <c r="BK190" s="211">
        <f>ROUND(I190*H190,2)</f>
        <v>0</v>
      </c>
      <c r="BL190" s="15" t="s">
        <v>83</v>
      </c>
      <c r="BM190" s="210" t="s">
        <v>700</v>
      </c>
    </row>
    <row r="191" s="2" customFormat="1" ht="24.15" customHeight="1">
      <c r="A191" s="36"/>
      <c r="B191" s="37"/>
      <c r="C191" s="212" t="s">
        <v>525</v>
      </c>
      <c r="D191" s="212" t="s">
        <v>156</v>
      </c>
      <c r="E191" s="213" t="s">
        <v>534</v>
      </c>
      <c r="F191" s="214" t="s">
        <v>535</v>
      </c>
      <c r="G191" s="215" t="s">
        <v>144</v>
      </c>
      <c r="H191" s="216">
        <v>2</v>
      </c>
      <c r="I191" s="217"/>
      <c r="J191" s="218">
        <f>ROUND(I191*H191,2)</f>
        <v>0</v>
      </c>
      <c r="K191" s="219"/>
      <c r="L191" s="42"/>
      <c r="M191" s="220" t="s">
        <v>1</v>
      </c>
      <c r="N191" s="221" t="s">
        <v>41</v>
      </c>
      <c r="O191" s="89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8">
        <f>S191*H191</f>
        <v>0</v>
      </c>
      <c r="U191" s="209" t="s">
        <v>1</v>
      </c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10" t="s">
        <v>83</v>
      </c>
      <c r="AT191" s="210" t="s">
        <v>156</v>
      </c>
      <c r="AU191" s="210" t="s">
        <v>76</v>
      </c>
      <c r="AY191" s="15" t="s">
        <v>140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5" t="s">
        <v>83</v>
      </c>
      <c r="BK191" s="211">
        <f>ROUND(I191*H191,2)</f>
        <v>0</v>
      </c>
      <c r="BL191" s="15" t="s">
        <v>83</v>
      </c>
      <c r="BM191" s="210" t="s">
        <v>701</v>
      </c>
    </row>
    <row r="192" s="2" customFormat="1" ht="16.5" customHeight="1">
      <c r="A192" s="36"/>
      <c r="B192" s="37"/>
      <c r="C192" s="212" t="s">
        <v>529</v>
      </c>
      <c r="D192" s="212" t="s">
        <v>156</v>
      </c>
      <c r="E192" s="213" t="s">
        <v>538</v>
      </c>
      <c r="F192" s="214" t="s">
        <v>539</v>
      </c>
      <c r="G192" s="215" t="s">
        <v>144</v>
      </c>
      <c r="H192" s="216">
        <v>4</v>
      </c>
      <c r="I192" s="217"/>
      <c r="J192" s="218">
        <f>ROUND(I192*H192,2)</f>
        <v>0</v>
      </c>
      <c r="K192" s="219"/>
      <c r="L192" s="42"/>
      <c r="M192" s="220" t="s">
        <v>1</v>
      </c>
      <c r="N192" s="221" t="s">
        <v>41</v>
      </c>
      <c r="O192" s="89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8">
        <f>S192*H192</f>
        <v>0</v>
      </c>
      <c r="U192" s="209" t="s">
        <v>1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10" t="s">
        <v>83</v>
      </c>
      <c r="AT192" s="210" t="s">
        <v>156</v>
      </c>
      <c r="AU192" s="210" t="s">
        <v>76</v>
      </c>
      <c r="AY192" s="15" t="s">
        <v>140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5" t="s">
        <v>83</v>
      </c>
      <c r="BK192" s="211">
        <f>ROUND(I192*H192,2)</f>
        <v>0</v>
      </c>
      <c r="BL192" s="15" t="s">
        <v>83</v>
      </c>
      <c r="BM192" s="210" t="s">
        <v>702</v>
      </c>
    </row>
    <row r="193" s="2" customFormat="1" ht="16.5" customHeight="1">
      <c r="A193" s="36"/>
      <c r="B193" s="37"/>
      <c r="C193" s="212" t="s">
        <v>533</v>
      </c>
      <c r="D193" s="212" t="s">
        <v>156</v>
      </c>
      <c r="E193" s="213" t="s">
        <v>542</v>
      </c>
      <c r="F193" s="214" t="s">
        <v>543</v>
      </c>
      <c r="G193" s="215" t="s">
        <v>144</v>
      </c>
      <c r="H193" s="216">
        <v>4</v>
      </c>
      <c r="I193" s="217"/>
      <c r="J193" s="218">
        <f>ROUND(I193*H193,2)</f>
        <v>0</v>
      </c>
      <c r="K193" s="219"/>
      <c r="L193" s="42"/>
      <c r="M193" s="220" t="s">
        <v>1</v>
      </c>
      <c r="N193" s="221" t="s">
        <v>41</v>
      </c>
      <c r="O193" s="89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8">
        <f>S193*H193</f>
        <v>0</v>
      </c>
      <c r="U193" s="209" t="s">
        <v>1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10" t="s">
        <v>83</v>
      </c>
      <c r="AT193" s="210" t="s">
        <v>156</v>
      </c>
      <c r="AU193" s="210" t="s">
        <v>76</v>
      </c>
      <c r="AY193" s="15" t="s">
        <v>140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5" t="s">
        <v>83</v>
      </c>
      <c r="BK193" s="211">
        <f>ROUND(I193*H193,2)</f>
        <v>0</v>
      </c>
      <c r="BL193" s="15" t="s">
        <v>83</v>
      </c>
      <c r="BM193" s="210" t="s">
        <v>703</v>
      </c>
    </row>
    <row r="194" s="2" customFormat="1" ht="16.5" customHeight="1">
      <c r="A194" s="36"/>
      <c r="B194" s="37"/>
      <c r="C194" s="212" t="s">
        <v>537</v>
      </c>
      <c r="D194" s="212" t="s">
        <v>156</v>
      </c>
      <c r="E194" s="213" t="s">
        <v>546</v>
      </c>
      <c r="F194" s="214" t="s">
        <v>547</v>
      </c>
      <c r="G194" s="215" t="s">
        <v>144</v>
      </c>
      <c r="H194" s="216">
        <v>4</v>
      </c>
      <c r="I194" s="217"/>
      <c r="J194" s="218">
        <f>ROUND(I194*H194,2)</f>
        <v>0</v>
      </c>
      <c r="K194" s="219"/>
      <c r="L194" s="42"/>
      <c r="M194" s="220" t="s">
        <v>1</v>
      </c>
      <c r="N194" s="221" t="s">
        <v>41</v>
      </c>
      <c r="O194" s="89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8">
        <f>S194*H194</f>
        <v>0</v>
      </c>
      <c r="U194" s="209" t="s">
        <v>1</v>
      </c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10" t="s">
        <v>83</v>
      </c>
      <c r="AT194" s="210" t="s">
        <v>156</v>
      </c>
      <c r="AU194" s="210" t="s">
        <v>76</v>
      </c>
      <c r="AY194" s="15" t="s">
        <v>140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5" t="s">
        <v>83</v>
      </c>
      <c r="BK194" s="211">
        <f>ROUND(I194*H194,2)</f>
        <v>0</v>
      </c>
      <c r="BL194" s="15" t="s">
        <v>83</v>
      </c>
      <c r="BM194" s="210" t="s">
        <v>704</v>
      </c>
    </row>
    <row r="195" s="2" customFormat="1" ht="16.5" customHeight="1">
      <c r="A195" s="36"/>
      <c r="B195" s="37"/>
      <c r="C195" s="212" t="s">
        <v>541</v>
      </c>
      <c r="D195" s="212" t="s">
        <v>156</v>
      </c>
      <c r="E195" s="213" t="s">
        <v>550</v>
      </c>
      <c r="F195" s="214" t="s">
        <v>551</v>
      </c>
      <c r="G195" s="215" t="s">
        <v>144</v>
      </c>
      <c r="H195" s="216">
        <v>12</v>
      </c>
      <c r="I195" s="217"/>
      <c r="J195" s="218">
        <f>ROUND(I195*H195,2)</f>
        <v>0</v>
      </c>
      <c r="K195" s="219"/>
      <c r="L195" s="42"/>
      <c r="M195" s="220" t="s">
        <v>1</v>
      </c>
      <c r="N195" s="221" t="s">
        <v>41</v>
      </c>
      <c r="O195" s="89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8">
        <f>S195*H195</f>
        <v>0</v>
      </c>
      <c r="U195" s="209" t="s">
        <v>1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10" t="s">
        <v>83</v>
      </c>
      <c r="AT195" s="210" t="s">
        <v>156</v>
      </c>
      <c r="AU195" s="210" t="s">
        <v>76</v>
      </c>
      <c r="AY195" s="15" t="s">
        <v>140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5" t="s">
        <v>83</v>
      </c>
      <c r="BK195" s="211">
        <f>ROUND(I195*H195,2)</f>
        <v>0</v>
      </c>
      <c r="BL195" s="15" t="s">
        <v>83</v>
      </c>
      <c r="BM195" s="210" t="s">
        <v>705</v>
      </c>
    </row>
    <row r="196" s="2" customFormat="1" ht="16.5" customHeight="1">
      <c r="A196" s="36"/>
      <c r="B196" s="37"/>
      <c r="C196" s="212" t="s">
        <v>545</v>
      </c>
      <c r="D196" s="212" t="s">
        <v>156</v>
      </c>
      <c r="E196" s="213" t="s">
        <v>554</v>
      </c>
      <c r="F196" s="214" t="s">
        <v>555</v>
      </c>
      <c r="G196" s="215" t="s">
        <v>144</v>
      </c>
      <c r="H196" s="216">
        <v>4</v>
      </c>
      <c r="I196" s="217"/>
      <c r="J196" s="218">
        <f>ROUND(I196*H196,2)</f>
        <v>0</v>
      </c>
      <c r="K196" s="219"/>
      <c r="L196" s="42"/>
      <c r="M196" s="220" t="s">
        <v>1</v>
      </c>
      <c r="N196" s="221" t="s">
        <v>41</v>
      </c>
      <c r="O196" s="89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8">
        <f>S196*H196</f>
        <v>0</v>
      </c>
      <c r="U196" s="209" t="s">
        <v>1</v>
      </c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10" t="s">
        <v>83</v>
      </c>
      <c r="AT196" s="210" t="s">
        <v>156</v>
      </c>
      <c r="AU196" s="210" t="s">
        <v>76</v>
      </c>
      <c r="AY196" s="15" t="s">
        <v>140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5" t="s">
        <v>83</v>
      </c>
      <c r="BK196" s="211">
        <f>ROUND(I196*H196,2)</f>
        <v>0</v>
      </c>
      <c r="BL196" s="15" t="s">
        <v>83</v>
      </c>
      <c r="BM196" s="210" t="s">
        <v>706</v>
      </c>
    </row>
    <row r="197" s="2" customFormat="1" ht="21.75" customHeight="1">
      <c r="A197" s="36"/>
      <c r="B197" s="37"/>
      <c r="C197" s="212" t="s">
        <v>549</v>
      </c>
      <c r="D197" s="212" t="s">
        <v>156</v>
      </c>
      <c r="E197" s="213" t="s">
        <v>562</v>
      </c>
      <c r="F197" s="214" t="s">
        <v>563</v>
      </c>
      <c r="G197" s="215" t="s">
        <v>144</v>
      </c>
      <c r="H197" s="216">
        <v>2</v>
      </c>
      <c r="I197" s="217"/>
      <c r="J197" s="218">
        <f>ROUND(I197*H197,2)</f>
        <v>0</v>
      </c>
      <c r="K197" s="219"/>
      <c r="L197" s="42"/>
      <c r="M197" s="220" t="s">
        <v>1</v>
      </c>
      <c r="N197" s="221" t="s">
        <v>41</v>
      </c>
      <c r="O197" s="89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8">
        <f>S197*H197</f>
        <v>0</v>
      </c>
      <c r="U197" s="209" t="s">
        <v>1</v>
      </c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10" t="s">
        <v>83</v>
      </c>
      <c r="AT197" s="210" t="s">
        <v>156</v>
      </c>
      <c r="AU197" s="210" t="s">
        <v>76</v>
      </c>
      <c r="AY197" s="15" t="s">
        <v>140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5" t="s">
        <v>83</v>
      </c>
      <c r="BK197" s="211">
        <f>ROUND(I197*H197,2)</f>
        <v>0</v>
      </c>
      <c r="BL197" s="15" t="s">
        <v>83</v>
      </c>
      <c r="BM197" s="210" t="s">
        <v>707</v>
      </c>
    </row>
    <row r="198" s="2" customFormat="1" ht="24.15" customHeight="1">
      <c r="A198" s="36"/>
      <c r="B198" s="37"/>
      <c r="C198" s="212" t="s">
        <v>553</v>
      </c>
      <c r="D198" s="212" t="s">
        <v>156</v>
      </c>
      <c r="E198" s="213" t="s">
        <v>566</v>
      </c>
      <c r="F198" s="214" t="s">
        <v>567</v>
      </c>
      <c r="G198" s="215" t="s">
        <v>144</v>
      </c>
      <c r="H198" s="216">
        <v>4</v>
      </c>
      <c r="I198" s="217"/>
      <c r="J198" s="218">
        <f>ROUND(I198*H198,2)</f>
        <v>0</v>
      </c>
      <c r="K198" s="219"/>
      <c r="L198" s="42"/>
      <c r="M198" s="220" t="s">
        <v>1</v>
      </c>
      <c r="N198" s="221" t="s">
        <v>41</v>
      </c>
      <c r="O198" s="89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8">
        <f>S198*H198</f>
        <v>0</v>
      </c>
      <c r="U198" s="209" t="s">
        <v>1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10" t="s">
        <v>83</v>
      </c>
      <c r="AT198" s="210" t="s">
        <v>156</v>
      </c>
      <c r="AU198" s="210" t="s">
        <v>76</v>
      </c>
      <c r="AY198" s="15" t="s">
        <v>140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5" t="s">
        <v>83</v>
      </c>
      <c r="BK198" s="211">
        <f>ROUND(I198*H198,2)</f>
        <v>0</v>
      </c>
      <c r="BL198" s="15" t="s">
        <v>83</v>
      </c>
      <c r="BM198" s="210" t="s">
        <v>708</v>
      </c>
    </row>
    <row r="199" s="2" customFormat="1" ht="24.15" customHeight="1">
      <c r="A199" s="36"/>
      <c r="B199" s="37"/>
      <c r="C199" s="197" t="s">
        <v>557</v>
      </c>
      <c r="D199" s="197" t="s">
        <v>136</v>
      </c>
      <c r="E199" s="198" t="s">
        <v>570</v>
      </c>
      <c r="F199" s="199" t="s">
        <v>571</v>
      </c>
      <c r="G199" s="200" t="s">
        <v>144</v>
      </c>
      <c r="H199" s="201">
        <v>2</v>
      </c>
      <c r="I199" s="202"/>
      <c r="J199" s="203">
        <f>ROUND(I199*H199,2)</f>
        <v>0</v>
      </c>
      <c r="K199" s="204"/>
      <c r="L199" s="205"/>
      <c r="M199" s="206" t="s">
        <v>1</v>
      </c>
      <c r="N199" s="207" t="s">
        <v>41</v>
      </c>
      <c r="O199" s="89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8">
        <f>S199*H199</f>
        <v>0</v>
      </c>
      <c r="U199" s="209" t="s">
        <v>1</v>
      </c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10" t="s">
        <v>145</v>
      </c>
      <c r="AT199" s="210" t="s">
        <v>136</v>
      </c>
      <c r="AU199" s="210" t="s">
        <v>76</v>
      </c>
      <c r="AY199" s="15" t="s">
        <v>140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5" t="s">
        <v>83</v>
      </c>
      <c r="BK199" s="211">
        <f>ROUND(I199*H199,2)</f>
        <v>0</v>
      </c>
      <c r="BL199" s="15" t="s">
        <v>145</v>
      </c>
      <c r="BM199" s="210" t="s">
        <v>709</v>
      </c>
    </row>
    <row r="200" s="2" customFormat="1" ht="24.15" customHeight="1">
      <c r="A200" s="36"/>
      <c r="B200" s="37"/>
      <c r="C200" s="197" t="s">
        <v>561</v>
      </c>
      <c r="D200" s="197" t="s">
        <v>136</v>
      </c>
      <c r="E200" s="198" t="s">
        <v>574</v>
      </c>
      <c r="F200" s="199" t="s">
        <v>575</v>
      </c>
      <c r="G200" s="200" t="s">
        <v>144</v>
      </c>
      <c r="H200" s="201">
        <v>1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41</v>
      </c>
      <c r="O200" s="89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8">
        <f>S200*H200</f>
        <v>0</v>
      </c>
      <c r="U200" s="209" t="s">
        <v>1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10" t="s">
        <v>85</v>
      </c>
      <c r="AT200" s="210" t="s">
        <v>136</v>
      </c>
      <c r="AU200" s="210" t="s">
        <v>76</v>
      </c>
      <c r="AY200" s="15" t="s">
        <v>140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5" t="s">
        <v>83</v>
      </c>
      <c r="BK200" s="211">
        <f>ROUND(I200*H200,2)</f>
        <v>0</v>
      </c>
      <c r="BL200" s="15" t="s">
        <v>83</v>
      </c>
      <c r="BM200" s="210" t="s">
        <v>710</v>
      </c>
    </row>
    <row r="201" s="2" customFormat="1">
      <c r="A201" s="36"/>
      <c r="B201" s="37"/>
      <c r="C201" s="38"/>
      <c r="D201" s="227" t="s">
        <v>503</v>
      </c>
      <c r="E201" s="38"/>
      <c r="F201" s="228" t="s">
        <v>577</v>
      </c>
      <c r="G201" s="38"/>
      <c r="H201" s="38"/>
      <c r="I201" s="229"/>
      <c r="J201" s="38"/>
      <c r="K201" s="38"/>
      <c r="L201" s="42"/>
      <c r="M201" s="230"/>
      <c r="N201" s="231"/>
      <c r="O201" s="89"/>
      <c r="P201" s="89"/>
      <c r="Q201" s="89"/>
      <c r="R201" s="89"/>
      <c r="S201" s="89"/>
      <c r="T201" s="89"/>
      <c r="U201" s="90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503</v>
      </c>
      <c r="AU201" s="15" t="s">
        <v>76</v>
      </c>
    </row>
    <row r="202" s="2" customFormat="1" ht="21.75" customHeight="1">
      <c r="A202" s="36"/>
      <c r="B202" s="37"/>
      <c r="C202" s="212" t="s">
        <v>565</v>
      </c>
      <c r="D202" s="212" t="s">
        <v>156</v>
      </c>
      <c r="E202" s="213" t="s">
        <v>579</v>
      </c>
      <c r="F202" s="214" t="s">
        <v>580</v>
      </c>
      <c r="G202" s="215" t="s">
        <v>144</v>
      </c>
      <c r="H202" s="216">
        <v>1</v>
      </c>
      <c r="I202" s="217"/>
      <c r="J202" s="218">
        <f>ROUND(I202*H202,2)</f>
        <v>0</v>
      </c>
      <c r="K202" s="219"/>
      <c r="L202" s="42"/>
      <c r="M202" s="220" t="s">
        <v>1</v>
      </c>
      <c r="N202" s="221" t="s">
        <v>41</v>
      </c>
      <c r="O202" s="89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8">
        <f>S202*H202</f>
        <v>0</v>
      </c>
      <c r="U202" s="209" t="s">
        <v>1</v>
      </c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10" t="s">
        <v>83</v>
      </c>
      <c r="AT202" s="210" t="s">
        <v>156</v>
      </c>
      <c r="AU202" s="210" t="s">
        <v>76</v>
      </c>
      <c r="AY202" s="15" t="s">
        <v>140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5" t="s">
        <v>83</v>
      </c>
      <c r="BK202" s="211">
        <f>ROUND(I202*H202,2)</f>
        <v>0</v>
      </c>
      <c r="BL202" s="15" t="s">
        <v>83</v>
      </c>
      <c r="BM202" s="210" t="s">
        <v>711</v>
      </c>
    </row>
    <row r="203" s="2" customFormat="1">
      <c r="A203" s="36"/>
      <c r="B203" s="37"/>
      <c r="C203" s="38"/>
      <c r="D203" s="227" t="s">
        <v>503</v>
      </c>
      <c r="E203" s="38"/>
      <c r="F203" s="228" t="s">
        <v>582</v>
      </c>
      <c r="G203" s="38"/>
      <c r="H203" s="38"/>
      <c r="I203" s="229"/>
      <c r="J203" s="38"/>
      <c r="K203" s="38"/>
      <c r="L203" s="42"/>
      <c r="M203" s="230"/>
      <c r="N203" s="231"/>
      <c r="O203" s="89"/>
      <c r="P203" s="89"/>
      <c r="Q203" s="89"/>
      <c r="R203" s="89"/>
      <c r="S203" s="89"/>
      <c r="T203" s="89"/>
      <c r="U203" s="90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503</v>
      </c>
      <c r="AU203" s="15" t="s">
        <v>76</v>
      </c>
    </row>
    <row r="204" s="2" customFormat="1" ht="24.15" customHeight="1">
      <c r="A204" s="36"/>
      <c r="B204" s="37"/>
      <c r="C204" s="197" t="s">
        <v>569</v>
      </c>
      <c r="D204" s="197" t="s">
        <v>136</v>
      </c>
      <c r="E204" s="198" t="s">
        <v>584</v>
      </c>
      <c r="F204" s="199" t="s">
        <v>585</v>
      </c>
      <c r="G204" s="200" t="s">
        <v>144</v>
      </c>
      <c r="H204" s="201">
        <v>1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41</v>
      </c>
      <c r="O204" s="89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8">
        <f>S204*H204</f>
        <v>0</v>
      </c>
      <c r="U204" s="209" t="s">
        <v>1</v>
      </c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10" t="s">
        <v>145</v>
      </c>
      <c r="AT204" s="210" t="s">
        <v>136</v>
      </c>
      <c r="AU204" s="210" t="s">
        <v>76</v>
      </c>
      <c r="AY204" s="15" t="s">
        <v>140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5" t="s">
        <v>83</v>
      </c>
      <c r="BK204" s="211">
        <f>ROUND(I204*H204,2)</f>
        <v>0</v>
      </c>
      <c r="BL204" s="15" t="s">
        <v>145</v>
      </c>
      <c r="BM204" s="210" t="s">
        <v>712</v>
      </c>
    </row>
    <row r="205" s="2" customFormat="1" ht="16.5" customHeight="1">
      <c r="A205" s="36"/>
      <c r="B205" s="37"/>
      <c r="C205" s="212" t="s">
        <v>573</v>
      </c>
      <c r="D205" s="212" t="s">
        <v>156</v>
      </c>
      <c r="E205" s="213" t="s">
        <v>169</v>
      </c>
      <c r="F205" s="214" t="s">
        <v>170</v>
      </c>
      <c r="G205" s="215" t="s">
        <v>144</v>
      </c>
      <c r="H205" s="216">
        <v>3</v>
      </c>
      <c r="I205" s="217"/>
      <c r="J205" s="218">
        <f>ROUND(I205*H205,2)</f>
        <v>0</v>
      </c>
      <c r="K205" s="219"/>
      <c r="L205" s="42"/>
      <c r="M205" s="220" t="s">
        <v>1</v>
      </c>
      <c r="N205" s="221" t="s">
        <v>41</v>
      </c>
      <c r="O205" s="89"/>
      <c r="P205" s="208">
        <f>O205*H205</f>
        <v>0</v>
      </c>
      <c r="Q205" s="208">
        <v>0</v>
      </c>
      <c r="R205" s="208">
        <f>Q205*H205</f>
        <v>0</v>
      </c>
      <c r="S205" s="208">
        <v>0</v>
      </c>
      <c r="T205" s="208">
        <f>S205*H205</f>
        <v>0</v>
      </c>
      <c r="U205" s="209" t="s">
        <v>1</v>
      </c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10" t="s">
        <v>83</v>
      </c>
      <c r="AT205" s="210" t="s">
        <v>156</v>
      </c>
      <c r="AU205" s="210" t="s">
        <v>76</v>
      </c>
      <c r="AY205" s="15" t="s">
        <v>140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5" t="s">
        <v>83</v>
      </c>
      <c r="BK205" s="211">
        <f>ROUND(I205*H205,2)</f>
        <v>0</v>
      </c>
      <c r="BL205" s="15" t="s">
        <v>83</v>
      </c>
      <c r="BM205" s="210" t="s">
        <v>713</v>
      </c>
    </row>
    <row r="206" s="2" customFormat="1" ht="16.5" customHeight="1">
      <c r="A206" s="36"/>
      <c r="B206" s="37"/>
      <c r="C206" s="212" t="s">
        <v>578</v>
      </c>
      <c r="D206" s="212" t="s">
        <v>156</v>
      </c>
      <c r="E206" s="213" t="s">
        <v>714</v>
      </c>
      <c r="F206" s="214" t="s">
        <v>715</v>
      </c>
      <c r="G206" s="215" t="s">
        <v>144</v>
      </c>
      <c r="H206" s="216">
        <v>1</v>
      </c>
      <c r="I206" s="217"/>
      <c r="J206" s="218">
        <f>ROUND(I206*H206,2)</f>
        <v>0</v>
      </c>
      <c r="K206" s="219"/>
      <c r="L206" s="42"/>
      <c r="M206" s="220" t="s">
        <v>1</v>
      </c>
      <c r="N206" s="221" t="s">
        <v>41</v>
      </c>
      <c r="O206" s="89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8">
        <f>S206*H206</f>
        <v>0</v>
      </c>
      <c r="U206" s="209" t="s">
        <v>1</v>
      </c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0" t="s">
        <v>83</v>
      </c>
      <c r="AT206" s="210" t="s">
        <v>156</v>
      </c>
      <c r="AU206" s="210" t="s">
        <v>76</v>
      </c>
      <c r="AY206" s="15" t="s">
        <v>140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5" t="s">
        <v>83</v>
      </c>
      <c r="BK206" s="211">
        <f>ROUND(I206*H206,2)</f>
        <v>0</v>
      </c>
      <c r="BL206" s="15" t="s">
        <v>83</v>
      </c>
      <c r="BM206" s="210" t="s">
        <v>716</v>
      </c>
    </row>
    <row r="207" s="2" customFormat="1" ht="16.5" customHeight="1">
      <c r="A207" s="36"/>
      <c r="B207" s="37"/>
      <c r="C207" s="212" t="s">
        <v>583</v>
      </c>
      <c r="D207" s="212" t="s">
        <v>156</v>
      </c>
      <c r="E207" s="213" t="s">
        <v>717</v>
      </c>
      <c r="F207" s="214" t="s">
        <v>718</v>
      </c>
      <c r="G207" s="215" t="s">
        <v>144</v>
      </c>
      <c r="H207" s="216">
        <v>3</v>
      </c>
      <c r="I207" s="217"/>
      <c r="J207" s="218">
        <f>ROUND(I207*H207,2)</f>
        <v>0</v>
      </c>
      <c r="K207" s="219"/>
      <c r="L207" s="42"/>
      <c r="M207" s="220" t="s">
        <v>1</v>
      </c>
      <c r="N207" s="221" t="s">
        <v>41</v>
      </c>
      <c r="O207" s="89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8">
        <f>S207*H207</f>
        <v>0</v>
      </c>
      <c r="U207" s="209" t="s">
        <v>1</v>
      </c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10" t="s">
        <v>83</v>
      </c>
      <c r="AT207" s="210" t="s">
        <v>156</v>
      </c>
      <c r="AU207" s="210" t="s">
        <v>76</v>
      </c>
      <c r="AY207" s="15" t="s">
        <v>140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5" t="s">
        <v>83</v>
      </c>
      <c r="BK207" s="211">
        <f>ROUND(I207*H207,2)</f>
        <v>0</v>
      </c>
      <c r="BL207" s="15" t="s">
        <v>83</v>
      </c>
      <c r="BM207" s="210" t="s">
        <v>719</v>
      </c>
    </row>
    <row r="208" s="2" customFormat="1" ht="24.15" customHeight="1">
      <c r="A208" s="36"/>
      <c r="B208" s="37"/>
      <c r="C208" s="212" t="s">
        <v>587</v>
      </c>
      <c r="D208" s="212" t="s">
        <v>156</v>
      </c>
      <c r="E208" s="213" t="s">
        <v>720</v>
      </c>
      <c r="F208" s="214" t="s">
        <v>721</v>
      </c>
      <c r="G208" s="215" t="s">
        <v>144</v>
      </c>
      <c r="H208" s="216">
        <v>80</v>
      </c>
      <c r="I208" s="217"/>
      <c r="J208" s="218">
        <f>ROUND(I208*H208,2)</f>
        <v>0</v>
      </c>
      <c r="K208" s="219"/>
      <c r="L208" s="42"/>
      <c r="M208" s="220" t="s">
        <v>1</v>
      </c>
      <c r="N208" s="221" t="s">
        <v>41</v>
      </c>
      <c r="O208" s="89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8">
        <f>S208*H208</f>
        <v>0</v>
      </c>
      <c r="U208" s="209" t="s">
        <v>1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10" t="s">
        <v>83</v>
      </c>
      <c r="AT208" s="210" t="s">
        <v>156</v>
      </c>
      <c r="AU208" s="210" t="s">
        <v>76</v>
      </c>
      <c r="AY208" s="15" t="s">
        <v>140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5" t="s">
        <v>83</v>
      </c>
      <c r="BK208" s="211">
        <f>ROUND(I208*H208,2)</f>
        <v>0</v>
      </c>
      <c r="BL208" s="15" t="s">
        <v>83</v>
      </c>
      <c r="BM208" s="210" t="s">
        <v>722</v>
      </c>
    </row>
    <row r="209" s="2" customFormat="1" ht="16.5" customHeight="1">
      <c r="A209" s="36"/>
      <c r="B209" s="37"/>
      <c r="C209" s="212" t="s">
        <v>589</v>
      </c>
      <c r="D209" s="212" t="s">
        <v>156</v>
      </c>
      <c r="E209" s="213" t="s">
        <v>723</v>
      </c>
      <c r="F209" s="214" t="s">
        <v>724</v>
      </c>
      <c r="G209" s="215" t="s">
        <v>144</v>
      </c>
      <c r="H209" s="216">
        <v>4</v>
      </c>
      <c r="I209" s="217"/>
      <c r="J209" s="218">
        <f>ROUND(I209*H209,2)</f>
        <v>0</v>
      </c>
      <c r="K209" s="219"/>
      <c r="L209" s="42"/>
      <c r="M209" s="220" t="s">
        <v>1</v>
      </c>
      <c r="N209" s="221" t="s">
        <v>41</v>
      </c>
      <c r="O209" s="89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8">
        <f>S209*H209</f>
        <v>0</v>
      </c>
      <c r="U209" s="209" t="s">
        <v>1</v>
      </c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10" t="s">
        <v>83</v>
      </c>
      <c r="AT209" s="210" t="s">
        <v>156</v>
      </c>
      <c r="AU209" s="210" t="s">
        <v>76</v>
      </c>
      <c r="AY209" s="15" t="s">
        <v>140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5" t="s">
        <v>83</v>
      </c>
      <c r="BK209" s="211">
        <f>ROUND(I209*H209,2)</f>
        <v>0</v>
      </c>
      <c r="BL209" s="15" t="s">
        <v>83</v>
      </c>
      <c r="BM209" s="210" t="s">
        <v>725</v>
      </c>
    </row>
    <row r="210" s="2" customFormat="1" ht="16.5" customHeight="1">
      <c r="A210" s="36"/>
      <c r="B210" s="37"/>
      <c r="C210" s="212" t="s">
        <v>591</v>
      </c>
      <c r="D210" s="212" t="s">
        <v>156</v>
      </c>
      <c r="E210" s="213" t="s">
        <v>726</v>
      </c>
      <c r="F210" s="214" t="s">
        <v>727</v>
      </c>
      <c r="G210" s="215" t="s">
        <v>144</v>
      </c>
      <c r="H210" s="216">
        <v>4</v>
      </c>
      <c r="I210" s="217"/>
      <c r="J210" s="218">
        <f>ROUND(I210*H210,2)</f>
        <v>0</v>
      </c>
      <c r="K210" s="219"/>
      <c r="L210" s="42"/>
      <c r="M210" s="220" t="s">
        <v>1</v>
      </c>
      <c r="N210" s="221" t="s">
        <v>41</v>
      </c>
      <c r="O210" s="89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8">
        <f>S210*H210</f>
        <v>0</v>
      </c>
      <c r="U210" s="209" t="s">
        <v>1</v>
      </c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10" t="s">
        <v>83</v>
      </c>
      <c r="AT210" s="210" t="s">
        <v>156</v>
      </c>
      <c r="AU210" s="210" t="s">
        <v>76</v>
      </c>
      <c r="AY210" s="15" t="s">
        <v>140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5" t="s">
        <v>83</v>
      </c>
      <c r="BK210" s="211">
        <f>ROUND(I210*H210,2)</f>
        <v>0</v>
      </c>
      <c r="BL210" s="15" t="s">
        <v>83</v>
      </c>
      <c r="BM210" s="210" t="s">
        <v>728</v>
      </c>
    </row>
    <row r="211" s="2" customFormat="1" ht="21.75" customHeight="1">
      <c r="A211" s="36"/>
      <c r="B211" s="37"/>
      <c r="C211" s="212" t="s">
        <v>593</v>
      </c>
      <c r="D211" s="212" t="s">
        <v>156</v>
      </c>
      <c r="E211" s="213" t="s">
        <v>729</v>
      </c>
      <c r="F211" s="214" t="s">
        <v>730</v>
      </c>
      <c r="G211" s="215" t="s">
        <v>144</v>
      </c>
      <c r="H211" s="216">
        <v>1</v>
      </c>
      <c r="I211" s="217"/>
      <c r="J211" s="218">
        <f>ROUND(I211*H211,2)</f>
        <v>0</v>
      </c>
      <c r="K211" s="219"/>
      <c r="L211" s="42"/>
      <c r="M211" s="220" t="s">
        <v>1</v>
      </c>
      <c r="N211" s="221" t="s">
        <v>41</v>
      </c>
      <c r="O211" s="89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8">
        <f>S211*H211</f>
        <v>0</v>
      </c>
      <c r="U211" s="209" t="s">
        <v>1</v>
      </c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10" t="s">
        <v>83</v>
      </c>
      <c r="AT211" s="210" t="s">
        <v>156</v>
      </c>
      <c r="AU211" s="210" t="s">
        <v>76</v>
      </c>
      <c r="AY211" s="15" t="s">
        <v>140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5" t="s">
        <v>83</v>
      </c>
      <c r="BK211" s="211">
        <f>ROUND(I211*H211,2)</f>
        <v>0</v>
      </c>
      <c r="BL211" s="15" t="s">
        <v>83</v>
      </c>
      <c r="BM211" s="210" t="s">
        <v>731</v>
      </c>
    </row>
    <row r="212" s="2" customFormat="1" ht="24.15" customHeight="1">
      <c r="A212" s="36"/>
      <c r="B212" s="37"/>
      <c r="C212" s="197" t="s">
        <v>595</v>
      </c>
      <c r="D212" s="197" t="s">
        <v>136</v>
      </c>
      <c r="E212" s="198" t="s">
        <v>732</v>
      </c>
      <c r="F212" s="199" t="s">
        <v>733</v>
      </c>
      <c r="G212" s="200" t="s">
        <v>144</v>
      </c>
      <c r="H212" s="201">
        <v>2</v>
      </c>
      <c r="I212" s="202"/>
      <c r="J212" s="203">
        <f>ROUND(I212*H212,2)</f>
        <v>0</v>
      </c>
      <c r="K212" s="204"/>
      <c r="L212" s="205"/>
      <c r="M212" s="206" t="s">
        <v>1</v>
      </c>
      <c r="N212" s="207" t="s">
        <v>41</v>
      </c>
      <c r="O212" s="89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8">
        <f>S212*H212</f>
        <v>0</v>
      </c>
      <c r="U212" s="209" t="s">
        <v>1</v>
      </c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10" t="s">
        <v>145</v>
      </c>
      <c r="AT212" s="210" t="s">
        <v>136</v>
      </c>
      <c r="AU212" s="210" t="s">
        <v>76</v>
      </c>
      <c r="AY212" s="15" t="s">
        <v>140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5" t="s">
        <v>83</v>
      </c>
      <c r="BK212" s="211">
        <f>ROUND(I212*H212,2)</f>
        <v>0</v>
      </c>
      <c r="BL212" s="15" t="s">
        <v>145</v>
      </c>
      <c r="BM212" s="210" t="s">
        <v>734</v>
      </c>
    </row>
    <row r="213" s="2" customFormat="1" ht="16.5" customHeight="1">
      <c r="A213" s="36"/>
      <c r="B213" s="37"/>
      <c r="C213" s="197" t="s">
        <v>597</v>
      </c>
      <c r="D213" s="197" t="s">
        <v>136</v>
      </c>
      <c r="E213" s="198" t="s">
        <v>735</v>
      </c>
      <c r="F213" s="199" t="s">
        <v>736</v>
      </c>
      <c r="G213" s="200" t="s">
        <v>144</v>
      </c>
      <c r="H213" s="201">
        <v>2</v>
      </c>
      <c r="I213" s="202"/>
      <c r="J213" s="203">
        <f>ROUND(I213*H213,2)</f>
        <v>0</v>
      </c>
      <c r="K213" s="204"/>
      <c r="L213" s="205"/>
      <c r="M213" s="206" t="s">
        <v>1</v>
      </c>
      <c r="N213" s="207" t="s">
        <v>41</v>
      </c>
      <c r="O213" s="89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8">
        <f>S213*H213</f>
        <v>0</v>
      </c>
      <c r="U213" s="209" t="s">
        <v>1</v>
      </c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10" t="s">
        <v>85</v>
      </c>
      <c r="AT213" s="210" t="s">
        <v>136</v>
      </c>
      <c r="AU213" s="210" t="s">
        <v>76</v>
      </c>
      <c r="AY213" s="15" t="s">
        <v>140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5" t="s">
        <v>83</v>
      </c>
      <c r="BK213" s="211">
        <f>ROUND(I213*H213,2)</f>
        <v>0</v>
      </c>
      <c r="BL213" s="15" t="s">
        <v>83</v>
      </c>
      <c r="BM213" s="210" t="s">
        <v>737</v>
      </c>
    </row>
    <row r="214" s="2" customFormat="1" ht="24.15" customHeight="1">
      <c r="A214" s="36"/>
      <c r="B214" s="37"/>
      <c r="C214" s="197" t="s">
        <v>599</v>
      </c>
      <c r="D214" s="197" t="s">
        <v>136</v>
      </c>
      <c r="E214" s="198" t="s">
        <v>738</v>
      </c>
      <c r="F214" s="199" t="s">
        <v>739</v>
      </c>
      <c r="G214" s="200" t="s">
        <v>740</v>
      </c>
      <c r="H214" s="201">
        <v>4</v>
      </c>
      <c r="I214" s="202"/>
      <c r="J214" s="203">
        <f>ROUND(I214*H214,2)</f>
        <v>0</v>
      </c>
      <c r="K214" s="204"/>
      <c r="L214" s="205"/>
      <c r="M214" s="206" t="s">
        <v>1</v>
      </c>
      <c r="N214" s="207" t="s">
        <v>41</v>
      </c>
      <c r="O214" s="89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8">
        <f>S214*H214</f>
        <v>0</v>
      </c>
      <c r="U214" s="209" t="s">
        <v>1</v>
      </c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10" t="s">
        <v>85</v>
      </c>
      <c r="AT214" s="210" t="s">
        <v>136</v>
      </c>
      <c r="AU214" s="210" t="s">
        <v>76</v>
      </c>
      <c r="AY214" s="15" t="s">
        <v>140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5" t="s">
        <v>83</v>
      </c>
      <c r="BK214" s="211">
        <f>ROUND(I214*H214,2)</f>
        <v>0</v>
      </c>
      <c r="BL214" s="15" t="s">
        <v>83</v>
      </c>
      <c r="BM214" s="210" t="s">
        <v>741</v>
      </c>
    </row>
    <row r="215" s="2" customFormat="1" ht="37.8" customHeight="1">
      <c r="A215" s="36"/>
      <c r="B215" s="37"/>
      <c r="C215" s="212" t="s">
        <v>603</v>
      </c>
      <c r="D215" s="212" t="s">
        <v>156</v>
      </c>
      <c r="E215" s="213" t="s">
        <v>558</v>
      </c>
      <c r="F215" s="214" t="s">
        <v>559</v>
      </c>
      <c r="G215" s="215" t="s">
        <v>144</v>
      </c>
      <c r="H215" s="216">
        <v>2</v>
      </c>
      <c r="I215" s="217"/>
      <c r="J215" s="218">
        <f>ROUND(I215*H215,2)</f>
        <v>0</v>
      </c>
      <c r="K215" s="219"/>
      <c r="L215" s="42"/>
      <c r="M215" s="220" t="s">
        <v>1</v>
      </c>
      <c r="N215" s="221" t="s">
        <v>41</v>
      </c>
      <c r="O215" s="89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8">
        <f>S215*H215</f>
        <v>0</v>
      </c>
      <c r="U215" s="209" t="s">
        <v>1</v>
      </c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10" t="s">
        <v>83</v>
      </c>
      <c r="AT215" s="210" t="s">
        <v>156</v>
      </c>
      <c r="AU215" s="210" t="s">
        <v>76</v>
      </c>
      <c r="AY215" s="15" t="s">
        <v>140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5" t="s">
        <v>83</v>
      </c>
      <c r="BK215" s="211">
        <f>ROUND(I215*H215,2)</f>
        <v>0</v>
      </c>
      <c r="BL215" s="15" t="s">
        <v>83</v>
      </c>
      <c r="BM215" s="210" t="s">
        <v>742</v>
      </c>
    </row>
    <row r="216" s="2" customFormat="1" ht="24.15" customHeight="1">
      <c r="A216" s="36"/>
      <c r="B216" s="37"/>
      <c r="C216" s="212" t="s">
        <v>605</v>
      </c>
      <c r="D216" s="212" t="s">
        <v>156</v>
      </c>
      <c r="E216" s="213" t="s">
        <v>358</v>
      </c>
      <c r="F216" s="214" t="s">
        <v>359</v>
      </c>
      <c r="G216" s="215" t="s">
        <v>187</v>
      </c>
      <c r="H216" s="216">
        <v>20</v>
      </c>
      <c r="I216" s="217"/>
      <c r="J216" s="218">
        <f>ROUND(I216*H216,2)</f>
        <v>0</v>
      </c>
      <c r="K216" s="219"/>
      <c r="L216" s="42"/>
      <c r="M216" s="220" t="s">
        <v>1</v>
      </c>
      <c r="N216" s="221" t="s">
        <v>41</v>
      </c>
      <c r="O216" s="89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8">
        <f>S216*H216</f>
        <v>0</v>
      </c>
      <c r="U216" s="209" t="s">
        <v>1</v>
      </c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10" t="s">
        <v>83</v>
      </c>
      <c r="AT216" s="210" t="s">
        <v>156</v>
      </c>
      <c r="AU216" s="210" t="s">
        <v>76</v>
      </c>
      <c r="AY216" s="15" t="s">
        <v>140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5" t="s">
        <v>83</v>
      </c>
      <c r="BK216" s="211">
        <f>ROUND(I216*H216,2)</f>
        <v>0</v>
      </c>
      <c r="BL216" s="15" t="s">
        <v>83</v>
      </c>
      <c r="BM216" s="210" t="s">
        <v>743</v>
      </c>
    </row>
    <row r="217" s="2" customFormat="1" ht="16.5" customHeight="1">
      <c r="A217" s="36"/>
      <c r="B217" s="37"/>
      <c r="C217" s="212" t="s">
        <v>607</v>
      </c>
      <c r="D217" s="212" t="s">
        <v>156</v>
      </c>
      <c r="E217" s="213" t="s">
        <v>362</v>
      </c>
      <c r="F217" s="214" t="s">
        <v>363</v>
      </c>
      <c r="G217" s="215" t="s">
        <v>144</v>
      </c>
      <c r="H217" s="216">
        <v>1</v>
      </c>
      <c r="I217" s="217"/>
      <c r="J217" s="218">
        <f>ROUND(I217*H217,2)</f>
        <v>0</v>
      </c>
      <c r="K217" s="219"/>
      <c r="L217" s="42"/>
      <c r="M217" s="220" t="s">
        <v>1</v>
      </c>
      <c r="N217" s="221" t="s">
        <v>41</v>
      </c>
      <c r="O217" s="89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8">
        <f>S217*H217</f>
        <v>0</v>
      </c>
      <c r="U217" s="209" t="s">
        <v>1</v>
      </c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10" t="s">
        <v>83</v>
      </c>
      <c r="AT217" s="210" t="s">
        <v>156</v>
      </c>
      <c r="AU217" s="210" t="s">
        <v>76</v>
      </c>
      <c r="AY217" s="15" t="s">
        <v>140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5" t="s">
        <v>83</v>
      </c>
      <c r="BK217" s="211">
        <f>ROUND(I217*H217,2)</f>
        <v>0</v>
      </c>
      <c r="BL217" s="15" t="s">
        <v>83</v>
      </c>
      <c r="BM217" s="210" t="s">
        <v>744</v>
      </c>
    </row>
    <row r="218" s="2" customFormat="1" ht="24.15" customHeight="1">
      <c r="A218" s="36"/>
      <c r="B218" s="37"/>
      <c r="C218" s="212" t="s">
        <v>611</v>
      </c>
      <c r="D218" s="212" t="s">
        <v>156</v>
      </c>
      <c r="E218" s="213" t="s">
        <v>330</v>
      </c>
      <c r="F218" s="214" t="s">
        <v>331</v>
      </c>
      <c r="G218" s="215" t="s">
        <v>144</v>
      </c>
      <c r="H218" s="216">
        <v>2</v>
      </c>
      <c r="I218" s="217"/>
      <c r="J218" s="218">
        <f>ROUND(I218*H218,2)</f>
        <v>0</v>
      </c>
      <c r="K218" s="219"/>
      <c r="L218" s="42"/>
      <c r="M218" s="220" t="s">
        <v>1</v>
      </c>
      <c r="N218" s="221" t="s">
        <v>41</v>
      </c>
      <c r="O218" s="89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8">
        <f>S218*H218</f>
        <v>0</v>
      </c>
      <c r="U218" s="209" t="s">
        <v>1</v>
      </c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10" t="s">
        <v>83</v>
      </c>
      <c r="AT218" s="210" t="s">
        <v>156</v>
      </c>
      <c r="AU218" s="210" t="s">
        <v>76</v>
      </c>
      <c r="AY218" s="15" t="s">
        <v>140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5" t="s">
        <v>83</v>
      </c>
      <c r="BK218" s="211">
        <f>ROUND(I218*H218,2)</f>
        <v>0</v>
      </c>
      <c r="BL218" s="15" t="s">
        <v>83</v>
      </c>
      <c r="BM218" s="210" t="s">
        <v>745</v>
      </c>
    </row>
    <row r="219" s="2" customFormat="1" ht="24.15" customHeight="1">
      <c r="A219" s="36"/>
      <c r="B219" s="37"/>
      <c r="C219" s="212" t="s">
        <v>615</v>
      </c>
      <c r="D219" s="212" t="s">
        <v>156</v>
      </c>
      <c r="E219" s="213" t="s">
        <v>616</v>
      </c>
      <c r="F219" s="214" t="s">
        <v>617</v>
      </c>
      <c r="G219" s="215" t="s">
        <v>144</v>
      </c>
      <c r="H219" s="216">
        <v>1</v>
      </c>
      <c r="I219" s="217"/>
      <c r="J219" s="218">
        <f>ROUND(I219*H219,2)</f>
        <v>0</v>
      </c>
      <c r="K219" s="219"/>
      <c r="L219" s="42"/>
      <c r="M219" s="220" t="s">
        <v>1</v>
      </c>
      <c r="N219" s="221" t="s">
        <v>41</v>
      </c>
      <c r="O219" s="89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8">
        <f>S219*H219</f>
        <v>0</v>
      </c>
      <c r="U219" s="209" t="s">
        <v>1</v>
      </c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10" t="s">
        <v>83</v>
      </c>
      <c r="AT219" s="210" t="s">
        <v>156</v>
      </c>
      <c r="AU219" s="210" t="s">
        <v>76</v>
      </c>
      <c r="AY219" s="15" t="s">
        <v>140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5" t="s">
        <v>83</v>
      </c>
      <c r="BK219" s="211">
        <f>ROUND(I219*H219,2)</f>
        <v>0</v>
      </c>
      <c r="BL219" s="15" t="s">
        <v>83</v>
      </c>
      <c r="BM219" s="210" t="s">
        <v>746</v>
      </c>
    </row>
    <row r="220" s="2" customFormat="1" ht="33" customHeight="1">
      <c r="A220" s="36"/>
      <c r="B220" s="37"/>
      <c r="C220" s="212" t="s">
        <v>619</v>
      </c>
      <c r="D220" s="212" t="s">
        <v>156</v>
      </c>
      <c r="E220" s="213" t="s">
        <v>612</v>
      </c>
      <c r="F220" s="214" t="s">
        <v>613</v>
      </c>
      <c r="G220" s="215" t="s">
        <v>144</v>
      </c>
      <c r="H220" s="216">
        <v>1</v>
      </c>
      <c r="I220" s="217"/>
      <c r="J220" s="218">
        <f>ROUND(I220*H220,2)</f>
        <v>0</v>
      </c>
      <c r="K220" s="219"/>
      <c r="L220" s="42"/>
      <c r="M220" s="220" t="s">
        <v>1</v>
      </c>
      <c r="N220" s="221" t="s">
        <v>41</v>
      </c>
      <c r="O220" s="89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8">
        <f>S220*H220</f>
        <v>0</v>
      </c>
      <c r="U220" s="209" t="s">
        <v>1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10" t="s">
        <v>83</v>
      </c>
      <c r="AT220" s="210" t="s">
        <v>156</v>
      </c>
      <c r="AU220" s="210" t="s">
        <v>76</v>
      </c>
      <c r="AY220" s="15" t="s">
        <v>140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5" t="s">
        <v>83</v>
      </c>
      <c r="BK220" s="211">
        <f>ROUND(I220*H220,2)</f>
        <v>0</v>
      </c>
      <c r="BL220" s="15" t="s">
        <v>83</v>
      </c>
      <c r="BM220" s="210" t="s">
        <v>747</v>
      </c>
    </row>
    <row r="221" s="2" customFormat="1" ht="37.8" customHeight="1">
      <c r="A221" s="36"/>
      <c r="B221" s="37"/>
      <c r="C221" s="212" t="s">
        <v>621</v>
      </c>
      <c r="D221" s="212" t="s">
        <v>156</v>
      </c>
      <c r="E221" s="213" t="s">
        <v>608</v>
      </c>
      <c r="F221" s="214" t="s">
        <v>609</v>
      </c>
      <c r="G221" s="215" t="s">
        <v>144</v>
      </c>
      <c r="H221" s="216">
        <v>1</v>
      </c>
      <c r="I221" s="217"/>
      <c r="J221" s="218">
        <f>ROUND(I221*H221,2)</f>
        <v>0</v>
      </c>
      <c r="K221" s="219"/>
      <c r="L221" s="42"/>
      <c r="M221" s="220" t="s">
        <v>1</v>
      </c>
      <c r="N221" s="221" t="s">
        <v>41</v>
      </c>
      <c r="O221" s="89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8">
        <f>S221*H221</f>
        <v>0</v>
      </c>
      <c r="U221" s="209" t="s">
        <v>1</v>
      </c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10" t="s">
        <v>83</v>
      </c>
      <c r="AT221" s="210" t="s">
        <v>156</v>
      </c>
      <c r="AU221" s="210" t="s">
        <v>76</v>
      </c>
      <c r="AY221" s="15" t="s">
        <v>140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5" t="s">
        <v>83</v>
      </c>
      <c r="BK221" s="211">
        <f>ROUND(I221*H221,2)</f>
        <v>0</v>
      </c>
      <c r="BL221" s="15" t="s">
        <v>83</v>
      </c>
      <c r="BM221" s="210" t="s">
        <v>748</v>
      </c>
    </row>
    <row r="222" s="2" customFormat="1" ht="37.8" customHeight="1">
      <c r="A222" s="36"/>
      <c r="B222" s="37"/>
      <c r="C222" s="212" t="s">
        <v>623</v>
      </c>
      <c r="D222" s="212" t="s">
        <v>156</v>
      </c>
      <c r="E222" s="213" t="s">
        <v>370</v>
      </c>
      <c r="F222" s="214" t="s">
        <v>371</v>
      </c>
      <c r="G222" s="215" t="s">
        <v>144</v>
      </c>
      <c r="H222" s="216">
        <v>1</v>
      </c>
      <c r="I222" s="217"/>
      <c r="J222" s="218">
        <f>ROUND(I222*H222,2)</f>
        <v>0</v>
      </c>
      <c r="K222" s="219"/>
      <c r="L222" s="42"/>
      <c r="M222" s="220" t="s">
        <v>1</v>
      </c>
      <c r="N222" s="221" t="s">
        <v>41</v>
      </c>
      <c r="O222" s="89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8">
        <f>S222*H222</f>
        <v>0</v>
      </c>
      <c r="U222" s="209" t="s">
        <v>1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0" t="s">
        <v>83</v>
      </c>
      <c r="AT222" s="210" t="s">
        <v>156</v>
      </c>
      <c r="AU222" s="210" t="s">
        <v>76</v>
      </c>
      <c r="AY222" s="15" t="s">
        <v>140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5" t="s">
        <v>83</v>
      </c>
      <c r="BK222" s="211">
        <f>ROUND(I222*H222,2)</f>
        <v>0</v>
      </c>
      <c r="BL222" s="15" t="s">
        <v>83</v>
      </c>
      <c r="BM222" s="210" t="s">
        <v>749</v>
      </c>
    </row>
    <row r="223" s="2" customFormat="1" ht="24.15" customHeight="1">
      <c r="A223" s="36"/>
      <c r="B223" s="37"/>
      <c r="C223" s="212" t="s">
        <v>750</v>
      </c>
      <c r="D223" s="212" t="s">
        <v>156</v>
      </c>
      <c r="E223" s="213" t="s">
        <v>374</v>
      </c>
      <c r="F223" s="214" t="s">
        <v>375</v>
      </c>
      <c r="G223" s="215" t="s">
        <v>144</v>
      </c>
      <c r="H223" s="216">
        <v>1</v>
      </c>
      <c r="I223" s="217"/>
      <c r="J223" s="218">
        <f>ROUND(I223*H223,2)</f>
        <v>0</v>
      </c>
      <c r="K223" s="219"/>
      <c r="L223" s="42"/>
      <c r="M223" s="220" t="s">
        <v>1</v>
      </c>
      <c r="N223" s="221" t="s">
        <v>41</v>
      </c>
      <c r="O223" s="89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8">
        <f>S223*H223</f>
        <v>0</v>
      </c>
      <c r="U223" s="209" t="s">
        <v>1</v>
      </c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10" t="s">
        <v>83</v>
      </c>
      <c r="AT223" s="210" t="s">
        <v>156</v>
      </c>
      <c r="AU223" s="210" t="s">
        <v>76</v>
      </c>
      <c r="AY223" s="15" t="s">
        <v>140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5" t="s">
        <v>83</v>
      </c>
      <c r="BK223" s="211">
        <f>ROUND(I223*H223,2)</f>
        <v>0</v>
      </c>
      <c r="BL223" s="15" t="s">
        <v>83</v>
      </c>
      <c r="BM223" s="210" t="s">
        <v>751</v>
      </c>
    </row>
    <row r="224" s="2" customFormat="1" ht="37.8" customHeight="1">
      <c r="A224" s="36"/>
      <c r="B224" s="37"/>
      <c r="C224" s="212" t="s">
        <v>752</v>
      </c>
      <c r="D224" s="212" t="s">
        <v>156</v>
      </c>
      <c r="E224" s="213" t="s">
        <v>382</v>
      </c>
      <c r="F224" s="214" t="s">
        <v>383</v>
      </c>
      <c r="G224" s="215" t="s">
        <v>144</v>
      </c>
      <c r="H224" s="216">
        <v>1</v>
      </c>
      <c r="I224" s="217"/>
      <c r="J224" s="218">
        <f>ROUND(I224*H224,2)</f>
        <v>0</v>
      </c>
      <c r="K224" s="219"/>
      <c r="L224" s="42"/>
      <c r="M224" s="220" t="s">
        <v>1</v>
      </c>
      <c r="N224" s="221" t="s">
        <v>41</v>
      </c>
      <c r="O224" s="89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8">
        <f>S224*H224</f>
        <v>0</v>
      </c>
      <c r="U224" s="209" t="s">
        <v>1</v>
      </c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10" t="s">
        <v>83</v>
      </c>
      <c r="AT224" s="210" t="s">
        <v>156</v>
      </c>
      <c r="AU224" s="210" t="s">
        <v>76</v>
      </c>
      <c r="AY224" s="15" t="s">
        <v>140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5" t="s">
        <v>83</v>
      </c>
      <c r="BK224" s="211">
        <f>ROUND(I224*H224,2)</f>
        <v>0</v>
      </c>
      <c r="BL224" s="15" t="s">
        <v>83</v>
      </c>
      <c r="BM224" s="210" t="s">
        <v>753</v>
      </c>
    </row>
    <row r="225" s="2" customFormat="1" ht="37.8" customHeight="1">
      <c r="A225" s="36"/>
      <c r="B225" s="37"/>
      <c r="C225" s="212" t="s">
        <v>754</v>
      </c>
      <c r="D225" s="212" t="s">
        <v>156</v>
      </c>
      <c r="E225" s="213" t="s">
        <v>386</v>
      </c>
      <c r="F225" s="214" t="s">
        <v>387</v>
      </c>
      <c r="G225" s="215" t="s">
        <v>144</v>
      </c>
      <c r="H225" s="216">
        <v>1</v>
      </c>
      <c r="I225" s="217"/>
      <c r="J225" s="218">
        <f>ROUND(I225*H225,2)</f>
        <v>0</v>
      </c>
      <c r="K225" s="219"/>
      <c r="L225" s="42"/>
      <c r="M225" s="222" t="s">
        <v>1</v>
      </c>
      <c r="N225" s="223" t="s">
        <v>41</v>
      </c>
      <c r="O225" s="224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5">
        <f>S225*H225</f>
        <v>0</v>
      </c>
      <c r="U225" s="226" t="s">
        <v>1</v>
      </c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0" t="s">
        <v>83</v>
      </c>
      <c r="AT225" s="210" t="s">
        <v>156</v>
      </c>
      <c r="AU225" s="210" t="s">
        <v>76</v>
      </c>
      <c r="AY225" s="15" t="s">
        <v>140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5" t="s">
        <v>83</v>
      </c>
      <c r="BK225" s="211">
        <f>ROUND(I225*H225,2)</f>
        <v>0</v>
      </c>
      <c r="BL225" s="15" t="s">
        <v>83</v>
      </c>
      <c r="BM225" s="210" t="s">
        <v>755</v>
      </c>
    </row>
    <row r="226" s="2" customFormat="1" ht="6.96" customHeight="1">
      <c r="A226" s="36"/>
      <c r="B226" s="64"/>
      <c r="C226" s="65"/>
      <c r="D226" s="65"/>
      <c r="E226" s="65"/>
      <c r="F226" s="65"/>
      <c r="G226" s="65"/>
      <c r="H226" s="65"/>
      <c r="I226" s="65"/>
      <c r="J226" s="65"/>
      <c r="K226" s="65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7vP1Se7kt/Tj4isMOYfJnr5/9sxf9scYwhOHCCUm19bAbtat235JdGGRIc+JNLoNwWcopo1hzMFfIuNKuc3P/A==" hashValue="vh8kYklF81T6nXmt+r5VaX2BKZlMG2tgNMDo9IpZXepTEwrw3a/4QCTfrNywNOrcFd0N4wBB93ebDBy+i3ib1w==" algorithmName="SHA-512" password="CC35"/>
  <autoFilter ref="C119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756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ROUND((SUM(BE120:BE180)),  2)</f>
        <v>0</v>
      </c>
      <c r="G35" s="36"/>
      <c r="H35" s="36"/>
      <c r="I35" s="162">
        <v>0.20999999999999999</v>
      </c>
      <c r="J35" s="161">
        <f>ROUND(((SUM(BE120:BE180))*I35),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ROUND((SUM(BF120:BF180)),  2)</f>
        <v>0</v>
      </c>
      <c r="G36" s="36"/>
      <c r="H36" s="36"/>
      <c r="I36" s="162">
        <v>0.14999999999999999</v>
      </c>
      <c r="J36" s="161">
        <f>ROUND(((SUM(BF120:BF180))*I36),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ROUND((SUM(BG120:BG180)),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ROUND((SUM(BH120:BH180)),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ROUND((SUM(BI120:BI180)),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01.4. - Zemní práce a oprava reléových domků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01.4. - Zemní práce a oprava reléových domků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obvod SSZT Plzeň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SUM(P121:P180)</f>
        <v>0</v>
      </c>
      <c r="Q120" s="102"/>
      <c r="R120" s="195">
        <f>SUM(R121:R180)</f>
        <v>14.8057994</v>
      </c>
      <c r="S120" s="102"/>
      <c r="T120" s="195">
        <f>SUM(T121:T180)</f>
        <v>1.9529999999999999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SUM(BK121:BK180)</f>
        <v>0</v>
      </c>
    </row>
    <row r="121" s="2" customFormat="1" ht="24.15" customHeight="1">
      <c r="A121" s="36"/>
      <c r="B121" s="37"/>
      <c r="C121" s="212" t="s">
        <v>83</v>
      </c>
      <c r="D121" s="212" t="s">
        <v>156</v>
      </c>
      <c r="E121" s="213" t="s">
        <v>757</v>
      </c>
      <c r="F121" s="214" t="s">
        <v>758</v>
      </c>
      <c r="G121" s="215" t="s">
        <v>759</v>
      </c>
      <c r="H121" s="216">
        <v>0.20000000000000001</v>
      </c>
      <c r="I121" s="217"/>
      <c r="J121" s="218">
        <f>ROUND(I121*H121,2)</f>
        <v>0</v>
      </c>
      <c r="K121" s="219"/>
      <c r="L121" s="42"/>
      <c r="M121" s="220" t="s">
        <v>1</v>
      </c>
      <c r="N121" s="221" t="s">
        <v>41</v>
      </c>
      <c r="O121" s="89"/>
      <c r="P121" s="208">
        <f>O121*H121</f>
        <v>0</v>
      </c>
      <c r="Q121" s="208">
        <v>0.0088000000000000005</v>
      </c>
      <c r="R121" s="208">
        <f>Q121*H121</f>
        <v>0.0017600000000000003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83</v>
      </c>
      <c r="AT121" s="210" t="s">
        <v>156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83</v>
      </c>
      <c r="BM121" s="210" t="s">
        <v>760</v>
      </c>
    </row>
    <row r="122" s="2" customFormat="1" ht="21.75" customHeight="1">
      <c r="A122" s="36"/>
      <c r="B122" s="37"/>
      <c r="C122" s="212" t="s">
        <v>85</v>
      </c>
      <c r="D122" s="212" t="s">
        <v>156</v>
      </c>
      <c r="E122" s="213" t="s">
        <v>761</v>
      </c>
      <c r="F122" s="214" t="s">
        <v>762</v>
      </c>
      <c r="G122" s="215" t="s">
        <v>763</v>
      </c>
      <c r="H122" s="216">
        <v>60</v>
      </c>
      <c r="I122" s="217"/>
      <c r="J122" s="218">
        <f>ROUND(I122*H122,2)</f>
        <v>0</v>
      </c>
      <c r="K122" s="219"/>
      <c r="L122" s="42"/>
      <c r="M122" s="220" t="s">
        <v>1</v>
      </c>
      <c r="N122" s="221" t="s">
        <v>41</v>
      </c>
      <c r="O122" s="89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0" t="s">
        <v>83</v>
      </c>
      <c r="AT122" s="210" t="s">
        <v>156</v>
      </c>
      <c r="AU122" s="210" t="s">
        <v>76</v>
      </c>
      <c r="AY122" s="15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83</v>
      </c>
      <c r="BK122" s="211">
        <f>ROUND(I122*H122,2)</f>
        <v>0</v>
      </c>
      <c r="BL122" s="15" t="s">
        <v>83</v>
      </c>
      <c r="BM122" s="210" t="s">
        <v>764</v>
      </c>
    </row>
    <row r="123" s="2" customFormat="1" ht="33" customHeight="1">
      <c r="A123" s="36"/>
      <c r="B123" s="37"/>
      <c r="C123" s="212" t="s">
        <v>147</v>
      </c>
      <c r="D123" s="212" t="s">
        <v>156</v>
      </c>
      <c r="E123" s="213" t="s">
        <v>765</v>
      </c>
      <c r="F123" s="214" t="s">
        <v>766</v>
      </c>
      <c r="G123" s="215" t="s">
        <v>767</v>
      </c>
      <c r="H123" s="216">
        <v>20</v>
      </c>
      <c r="I123" s="217"/>
      <c r="J123" s="218">
        <f>ROUND(I123*H123,2)</f>
        <v>0</v>
      </c>
      <c r="K123" s="219"/>
      <c r="L123" s="42"/>
      <c r="M123" s="220" t="s">
        <v>1</v>
      </c>
      <c r="N123" s="221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83</v>
      </c>
      <c r="AT123" s="210" t="s">
        <v>156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83</v>
      </c>
      <c r="BM123" s="210" t="s">
        <v>768</v>
      </c>
    </row>
    <row r="124" s="2" customFormat="1" ht="33" customHeight="1">
      <c r="A124" s="36"/>
      <c r="B124" s="37"/>
      <c r="C124" s="212" t="s">
        <v>151</v>
      </c>
      <c r="D124" s="212" t="s">
        <v>156</v>
      </c>
      <c r="E124" s="213" t="s">
        <v>769</v>
      </c>
      <c r="F124" s="214" t="s">
        <v>770</v>
      </c>
      <c r="G124" s="215" t="s">
        <v>767</v>
      </c>
      <c r="H124" s="216">
        <v>30</v>
      </c>
      <c r="I124" s="217"/>
      <c r="J124" s="218">
        <f>ROUND(I124*H124,2)</f>
        <v>0</v>
      </c>
      <c r="K124" s="219"/>
      <c r="L124" s="42"/>
      <c r="M124" s="220" t="s">
        <v>1</v>
      </c>
      <c r="N124" s="221" t="s">
        <v>41</v>
      </c>
      <c r="O124" s="89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0" t="s">
        <v>83</v>
      </c>
      <c r="AT124" s="210" t="s">
        <v>156</v>
      </c>
      <c r="AU124" s="210" t="s">
        <v>76</v>
      </c>
      <c r="AY124" s="15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5" t="s">
        <v>83</v>
      </c>
      <c r="BK124" s="211">
        <f>ROUND(I124*H124,2)</f>
        <v>0</v>
      </c>
      <c r="BL124" s="15" t="s">
        <v>83</v>
      </c>
      <c r="BM124" s="210" t="s">
        <v>771</v>
      </c>
    </row>
    <row r="125" s="2" customFormat="1" ht="37.8" customHeight="1">
      <c r="A125" s="36"/>
      <c r="B125" s="37"/>
      <c r="C125" s="212" t="s">
        <v>155</v>
      </c>
      <c r="D125" s="212" t="s">
        <v>156</v>
      </c>
      <c r="E125" s="213" t="s">
        <v>772</v>
      </c>
      <c r="F125" s="214" t="s">
        <v>773</v>
      </c>
      <c r="G125" s="215" t="s">
        <v>767</v>
      </c>
      <c r="H125" s="216">
        <v>20</v>
      </c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83</v>
      </c>
      <c r="AT125" s="210" t="s">
        <v>156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83</v>
      </c>
      <c r="BM125" s="210" t="s">
        <v>774</v>
      </c>
    </row>
    <row r="126" s="2" customFormat="1" ht="24.15" customHeight="1">
      <c r="A126" s="36"/>
      <c r="B126" s="37"/>
      <c r="C126" s="212" t="s">
        <v>160</v>
      </c>
      <c r="D126" s="212" t="s">
        <v>156</v>
      </c>
      <c r="E126" s="213" t="s">
        <v>775</v>
      </c>
      <c r="F126" s="214" t="s">
        <v>776</v>
      </c>
      <c r="G126" s="215" t="s">
        <v>219</v>
      </c>
      <c r="H126" s="216">
        <v>230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83</v>
      </c>
      <c r="AT126" s="210" t="s">
        <v>156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83</v>
      </c>
      <c r="BM126" s="210" t="s">
        <v>777</v>
      </c>
    </row>
    <row r="127" s="2" customFormat="1" ht="37.8" customHeight="1">
      <c r="A127" s="36"/>
      <c r="B127" s="37"/>
      <c r="C127" s="212" t="s">
        <v>164</v>
      </c>
      <c r="D127" s="212" t="s">
        <v>156</v>
      </c>
      <c r="E127" s="213" t="s">
        <v>778</v>
      </c>
      <c r="F127" s="214" t="s">
        <v>779</v>
      </c>
      <c r="G127" s="215" t="s">
        <v>219</v>
      </c>
      <c r="H127" s="216">
        <v>40</v>
      </c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41</v>
      </c>
      <c r="O127" s="89"/>
      <c r="P127" s="208">
        <f>O127*H127</f>
        <v>0</v>
      </c>
      <c r="Q127" s="208">
        <v>0.0036600000000000001</v>
      </c>
      <c r="R127" s="208">
        <f>Q127*H127</f>
        <v>0.1464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83</v>
      </c>
      <c r="AT127" s="210" t="s">
        <v>156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83</v>
      </c>
      <c r="BM127" s="210" t="s">
        <v>780</v>
      </c>
    </row>
    <row r="128" s="2" customFormat="1" ht="21.75" customHeight="1">
      <c r="A128" s="36"/>
      <c r="B128" s="37"/>
      <c r="C128" s="197" t="s">
        <v>168</v>
      </c>
      <c r="D128" s="197" t="s">
        <v>136</v>
      </c>
      <c r="E128" s="198" t="s">
        <v>781</v>
      </c>
      <c r="F128" s="199" t="s">
        <v>782</v>
      </c>
      <c r="G128" s="200" t="s">
        <v>219</v>
      </c>
      <c r="H128" s="201">
        <v>40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41</v>
      </c>
      <c r="O128" s="89"/>
      <c r="P128" s="208">
        <f>O128*H128</f>
        <v>0</v>
      </c>
      <c r="Q128" s="208">
        <v>0.0087500000000000008</v>
      </c>
      <c r="R128" s="208">
        <f>Q128*H128</f>
        <v>0.35000000000000003</v>
      </c>
      <c r="S128" s="208">
        <v>0</v>
      </c>
      <c r="T128" s="208">
        <f>S128*H128</f>
        <v>0</v>
      </c>
      <c r="U128" s="209" t="s">
        <v>1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0" t="s">
        <v>145</v>
      </c>
      <c r="AT128" s="210" t="s">
        <v>136</v>
      </c>
      <c r="AU128" s="210" t="s">
        <v>76</v>
      </c>
      <c r="AY128" s="15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5" t="s">
        <v>83</v>
      </c>
      <c r="BK128" s="211">
        <f>ROUND(I128*H128,2)</f>
        <v>0</v>
      </c>
      <c r="BL128" s="15" t="s">
        <v>145</v>
      </c>
      <c r="BM128" s="210" t="s">
        <v>783</v>
      </c>
    </row>
    <row r="129" s="2" customFormat="1" ht="16.5" customHeight="1">
      <c r="A129" s="36"/>
      <c r="B129" s="37"/>
      <c r="C129" s="212" t="s">
        <v>172</v>
      </c>
      <c r="D129" s="212" t="s">
        <v>156</v>
      </c>
      <c r="E129" s="213" t="s">
        <v>784</v>
      </c>
      <c r="F129" s="214" t="s">
        <v>785</v>
      </c>
      <c r="G129" s="215" t="s">
        <v>187</v>
      </c>
      <c r="H129" s="216">
        <v>80</v>
      </c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83</v>
      </c>
      <c r="AT129" s="210" t="s">
        <v>156</v>
      </c>
      <c r="AU129" s="210" t="s">
        <v>76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83</v>
      </c>
      <c r="BM129" s="210" t="s">
        <v>786</v>
      </c>
    </row>
    <row r="130" s="2" customFormat="1" ht="24.15" customHeight="1">
      <c r="A130" s="36"/>
      <c r="B130" s="37"/>
      <c r="C130" s="212" t="s">
        <v>176</v>
      </c>
      <c r="D130" s="212" t="s">
        <v>156</v>
      </c>
      <c r="E130" s="213" t="s">
        <v>787</v>
      </c>
      <c r="F130" s="214" t="s">
        <v>788</v>
      </c>
      <c r="G130" s="215" t="s">
        <v>144</v>
      </c>
      <c r="H130" s="216">
        <v>8</v>
      </c>
      <c r="I130" s="217"/>
      <c r="J130" s="218">
        <f>ROUND(I130*H130,2)</f>
        <v>0</v>
      </c>
      <c r="K130" s="219"/>
      <c r="L130" s="42"/>
      <c r="M130" s="220" t="s">
        <v>1</v>
      </c>
      <c r="N130" s="221" t="s">
        <v>41</v>
      </c>
      <c r="O130" s="89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0" t="s">
        <v>83</v>
      </c>
      <c r="AT130" s="210" t="s">
        <v>156</v>
      </c>
      <c r="AU130" s="210" t="s">
        <v>76</v>
      </c>
      <c r="AY130" s="15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5" t="s">
        <v>83</v>
      </c>
      <c r="BK130" s="211">
        <f>ROUND(I130*H130,2)</f>
        <v>0</v>
      </c>
      <c r="BL130" s="15" t="s">
        <v>83</v>
      </c>
      <c r="BM130" s="210" t="s">
        <v>789</v>
      </c>
    </row>
    <row r="131" s="2" customFormat="1" ht="21.75" customHeight="1">
      <c r="A131" s="36"/>
      <c r="B131" s="37"/>
      <c r="C131" s="212" t="s">
        <v>180</v>
      </c>
      <c r="D131" s="212" t="s">
        <v>156</v>
      </c>
      <c r="E131" s="213" t="s">
        <v>790</v>
      </c>
      <c r="F131" s="214" t="s">
        <v>791</v>
      </c>
      <c r="G131" s="215" t="s">
        <v>144</v>
      </c>
      <c r="H131" s="216">
        <v>8</v>
      </c>
      <c r="I131" s="217"/>
      <c r="J131" s="218">
        <f>ROUND(I131*H131,2)</f>
        <v>0</v>
      </c>
      <c r="K131" s="219"/>
      <c r="L131" s="42"/>
      <c r="M131" s="220" t="s">
        <v>1</v>
      </c>
      <c r="N131" s="221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83</v>
      </c>
      <c r="AT131" s="210" t="s">
        <v>156</v>
      </c>
      <c r="AU131" s="210" t="s">
        <v>76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83</v>
      </c>
      <c r="BM131" s="210" t="s">
        <v>792</v>
      </c>
    </row>
    <row r="132" s="2" customFormat="1" ht="24.15" customHeight="1">
      <c r="A132" s="36"/>
      <c r="B132" s="37"/>
      <c r="C132" s="212" t="s">
        <v>184</v>
      </c>
      <c r="D132" s="212" t="s">
        <v>156</v>
      </c>
      <c r="E132" s="213" t="s">
        <v>793</v>
      </c>
      <c r="F132" s="214" t="s">
        <v>794</v>
      </c>
      <c r="G132" s="215" t="s">
        <v>144</v>
      </c>
      <c r="H132" s="216">
        <v>8</v>
      </c>
      <c r="I132" s="217"/>
      <c r="J132" s="218">
        <f>ROUND(I132*H132,2)</f>
        <v>0</v>
      </c>
      <c r="K132" s="219"/>
      <c r="L132" s="42"/>
      <c r="M132" s="220" t="s">
        <v>1</v>
      </c>
      <c r="N132" s="221" t="s">
        <v>41</v>
      </c>
      <c r="O132" s="89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0" t="s">
        <v>83</v>
      </c>
      <c r="AT132" s="210" t="s">
        <v>156</v>
      </c>
      <c r="AU132" s="210" t="s">
        <v>76</v>
      </c>
      <c r="AY132" s="15" t="s">
        <v>140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5" t="s">
        <v>83</v>
      </c>
      <c r="BK132" s="211">
        <f>ROUND(I132*H132,2)</f>
        <v>0</v>
      </c>
      <c r="BL132" s="15" t="s">
        <v>83</v>
      </c>
      <c r="BM132" s="210" t="s">
        <v>795</v>
      </c>
    </row>
    <row r="133" s="2" customFormat="1" ht="24.15" customHeight="1">
      <c r="A133" s="36"/>
      <c r="B133" s="37"/>
      <c r="C133" s="212" t="s">
        <v>189</v>
      </c>
      <c r="D133" s="212" t="s">
        <v>156</v>
      </c>
      <c r="E133" s="213" t="s">
        <v>796</v>
      </c>
      <c r="F133" s="214" t="s">
        <v>797</v>
      </c>
      <c r="G133" s="215" t="s">
        <v>144</v>
      </c>
      <c r="H133" s="216">
        <v>4</v>
      </c>
      <c r="I133" s="217"/>
      <c r="J133" s="218">
        <f>ROUND(I133*H133,2)</f>
        <v>0</v>
      </c>
      <c r="K133" s="219"/>
      <c r="L133" s="42"/>
      <c r="M133" s="220" t="s">
        <v>1</v>
      </c>
      <c r="N133" s="221" t="s">
        <v>41</v>
      </c>
      <c r="O133" s="89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8">
        <f>S133*H133</f>
        <v>0</v>
      </c>
      <c r="U133" s="209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0" t="s">
        <v>83</v>
      </c>
      <c r="AT133" s="210" t="s">
        <v>156</v>
      </c>
      <c r="AU133" s="210" t="s">
        <v>76</v>
      </c>
      <c r="AY133" s="15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5" t="s">
        <v>83</v>
      </c>
      <c r="BK133" s="211">
        <f>ROUND(I133*H133,2)</f>
        <v>0</v>
      </c>
      <c r="BL133" s="15" t="s">
        <v>83</v>
      </c>
      <c r="BM133" s="210" t="s">
        <v>798</v>
      </c>
    </row>
    <row r="134" s="2" customFormat="1" ht="16.5" customHeight="1">
      <c r="A134" s="36"/>
      <c r="B134" s="37"/>
      <c r="C134" s="212" t="s">
        <v>193</v>
      </c>
      <c r="D134" s="212" t="s">
        <v>156</v>
      </c>
      <c r="E134" s="213" t="s">
        <v>799</v>
      </c>
      <c r="F134" s="214" t="s">
        <v>800</v>
      </c>
      <c r="G134" s="215" t="s">
        <v>187</v>
      </c>
      <c r="H134" s="216">
        <v>10</v>
      </c>
      <c r="I134" s="217"/>
      <c r="J134" s="218">
        <f>ROUND(I134*H134,2)</f>
        <v>0</v>
      </c>
      <c r="K134" s="219"/>
      <c r="L134" s="42"/>
      <c r="M134" s="220" t="s">
        <v>1</v>
      </c>
      <c r="N134" s="221" t="s">
        <v>41</v>
      </c>
      <c r="O134" s="89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8">
        <f>S134*H134</f>
        <v>0</v>
      </c>
      <c r="U134" s="209" t="s">
        <v>1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10" t="s">
        <v>83</v>
      </c>
      <c r="AT134" s="210" t="s">
        <v>156</v>
      </c>
      <c r="AU134" s="210" t="s">
        <v>76</v>
      </c>
      <c r="AY134" s="15" t="s">
        <v>140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5" t="s">
        <v>83</v>
      </c>
      <c r="BK134" s="211">
        <f>ROUND(I134*H134,2)</f>
        <v>0</v>
      </c>
      <c r="BL134" s="15" t="s">
        <v>83</v>
      </c>
      <c r="BM134" s="210" t="s">
        <v>801</v>
      </c>
    </row>
    <row r="135" s="2" customFormat="1" ht="33" customHeight="1">
      <c r="A135" s="36"/>
      <c r="B135" s="37"/>
      <c r="C135" s="197" t="s">
        <v>8</v>
      </c>
      <c r="D135" s="197" t="s">
        <v>136</v>
      </c>
      <c r="E135" s="198" t="s">
        <v>802</v>
      </c>
      <c r="F135" s="199" t="s">
        <v>803</v>
      </c>
      <c r="G135" s="200" t="s">
        <v>144</v>
      </c>
      <c r="H135" s="201">
        <v>4</v>
      </c>
      <c r="I135" s="202"/>
      <c r="J135" s="203">
        <f>ROUND(I135*H135,2)</f>
        <v>0</v>
      </c>
      <c r="K135" s="204"/>
      <c r="L135" s="205"/>
      <c r="M135" s="206" t="s">
        <v>1</v>
      </c>
      <c r="N135" s="207" t="s">
        <v>41</v>
      </c>
      <c r="O135" s="89"/>
      <c r="P135" s="208">
        <f>O135*H135</f>
        <v>0</v>
      </c>
      <c r="Q135" s="208">
        <v>0.0035999999999999999</v>
      </c>
      <c r="R135" s="208">
        <f>Q135*H135</f>
        <v>0.0144</v>
      </c>
      <c r="S135" s="208">
        <v>0</v>
      </c>
      <c r="T135" s="208">
        <f>S135*H135</f>
        <v>0</v>
      </c>
      <c r="U135" s="209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0" t="s">
        <v>85</v>
      </c>
      <c r="AT135" s="210" t="s">
        <v>136</v>
      </c>
      <c r="AU135" s="210" t="s">
        <v>76</v>
      </c>
      <c r="AY135" s="15" t="s">
        <v>140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83</v>
      </c>
      <c r="BK135" s="211">
        <f>ROUND(I135*H135,2)</f>
        <v>0</v>
      </c>
      <c r="BL135" s="15" t="s">
        <v>83</v>
      </c>
      <c r="BM135" s="210" t="s">
        <v>804</v>
      </c>
    </row>
    <row r="136" s="2" customFormat="1" ht="21.75" customHeight="1">
      <c r="A136" s="36"/>
      <c r="B136" s="37"/>
      <c r="C136" s="197" t="s">
        <v>200</v>
      </c>
      <c r="D136" s="197" t="s">
        <v>136</v>
      </c>
      <c r="E136" s="198" t="s">
        <v>805</v>
      </c>
      <c r="F136" s="199" t="s">
        <v>806</v>
      </c>
      <c r="G136" s="200" t="s">
        <v>740</v>
      </c>
      <c r="H136" s="201">
        <v>15</v>
      </c>
      <c r="I136" s="202"/>
      <c r="J136" s="203">
        <f>ROUND(I136*H136,2)</f>
        <v>0</v>
      </c>
      <c r="K136" s="204"/>
      <c r="L136" s="205"/>
      <c r="M136" s="206" t="s">
        <v>1</v>
      </c>
      <c r="N136" s="207" t="s">
        <v>41</v>
      </c>
      <c r="O136" s="89"/>
      <c r="P136" s="208">
        <f>O136*H136</f>
        <v>0</v>
      </c>
      <c r="Q136" s="208">
        <v>0.001</v>
      </c>
      <c r="R136" s="208">
        <f>Q136*H136</f>
        <v>0.014999999999999999</v>
      </c>
      <c r="S136" s="208">
        <v>0</v>
      </c>
      <c r="T136" s="208">
        <f>S136*H136</f>
        <v>0</v>
      </c>
      <c r="U136" s="209" t="s">
        <v>1</v>
      </c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10" t="s">
        <v>85</v>
      </c>
      <c r="AT136" s="210" t="s">
        <v>136</v>
      </c>
      <c r="AU136" s="210" t="s">
        <v>76</v>
      </c>
      <c r="AY136" s="15" t="s">
        <v>140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5" t="s">
        <v>83</v>
      </c>
      <c r="BK136" s="211">
        <f>ROUND(I136*H136,2)</f>
        <v>0</v>
      </c>
      <c r="BL136" s="15" t="s">
        <v>83</v>
      </c>
      <c r="BM136" s="210" t="s">
        <v>807</v>
      </c>
    </row>
    <row r="137" s="2" customFormat="1">
      <c r="A137" s="36"/>
      <c r="B137" s="37"/>
      <c r="C137" s="38"/>
      <c r="D137" s="227" t="s">
        <v>503</v>
      </c>
      <c r="E137" s="38"/>
      <c r="F137" s="228" t="s">
        <v>808</v>
      </c>
      <c r="G137" s="38"/>
      <c r="H137" s="38"/>
      <c r="I137" s="229"/>
      <c r="J137" s="38"/>
      <c r="K137" s="38"/>
      <c r="L137" s="42"/>
      <c r="M137" s="230"/>
      <c r="N137" s="231"/>
      <c r="O137" s="89"/>
      <c r="P137" s="89"/>
      <c r="Q137" s="89"/>
      <c r="R137" s="89"/>
      <c r="S137" s="89"/>
      <c r="T137" s="89"/>
      <c r="U137" s="90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503</v>
      </c>
      <c r="AU137" s="15" t="s">
        <v>76</v>
      </c>
    </row>
    <row r="138" s="2" customFormat="1" ht="24.15" customHeight="1">
      <c r="A138" s="36"/>
      <c r="B138" s="37"/>
      <c r="C138" s="212" t="s">
        <v>204</v>
      </c>
      <c r="D138" s="212" t="s">
        <v>156</v>
      </c>
      <c r="E138" s="213" t="s">
        <v>809</v>
      </c>
      <c r="F138" s="214" t="s">
        <v>810</v>
      </c>
      <c r="G138" s="215" t="s">
        <v>763</v>
      </c>
      <c r="H138" s="216">
        <v>80</v>
      </c>
      <c r="I138" s="217"/>
      <c r="J138" s="218">
        <f>ROUND(I138*H138,2)</f>
        <v>0</v>
      </c>
      <c r="K138" s="219"/>
      <c r="L138" s="42"/>
      <c r="M138" s="220" t="s">
        <v>1</v>
      </c>
      <c r="N138" s="221" t="s">
        <v>41</v>
      </c>
      <c r="O138" s="89"/>
      <c r="P138" s="208">
        <f>O138*H138</f>
        <v>0</v>
      </c>
      <c r="Q138" s="208">
        <v>0.00013999999999999999</v>
      </c>
      <c r="R138" s="208">
        <f>Q138*H138</f>
        <v>0.011199999999999998</v>
      </c>
      <c r="S138" s="208">
        <v>0</v>
      </c>
      <c r="T138" s="208">
        <f>S138*H138</f>
        <v>0</v>
      </c>
      <c r="U138" s="209" t="s">
        <v>1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10" t="s">
        <v>83</v>
      </c>
      <c r="AT138" s="210" t="s">
        <v>156</v>
      </c>
      <c r="AU138" s="210" t="s">
        <v>76</v>
      </c>
      <c r="AY138" s="15" t="s">
        <v>140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5" t="s">
        <v>83</v>
      </c>
      <c r="BK138" s="211">
        <f>ROUND(I138*H138,2)</f>
        <v>0</v>
      </c>
      <c r="BL138" s="15" t="s">
        <v>83</v>
      </c>
      <c r="BM138" s="210" t="s">
        <v>811</v>
      </c>
    </row>
    <row r="139" s="2" customFormat="1" ht="24.15" customHeight="1">
      <c r="A139" s="36"/>
      <c r="B139" s="37"/>
      <c r="C139" s="212" t="s">
        <v>208</v>
      </c>
      <c r="D139" s="212" t="s">
        <v>156</v>
      </c>
      <c r="E139" s="213" t="s">
        <v>812</v>
      </c>
      <c r="F139" s="214" t="s">
        <v>813</v>
      </c>
      <c r="G139" s="215" t="s">
        <v>763</v>
      </c>
      <c r="H139" s="216">
        <v>40</v>
      </c>
      <c r="I139" s="217"/>
      <c r="J139" s="218">
        <f>ROUND(I139*H139,2)</f>
        <v>0</v>
      </c>
      <c r="K139" s="219"/>
      <c r="L139" s="42"/>
      <c r="M139" s="220" t="s">
        <v>1</v>
      </c>
      <c r="N139" s="221" t="s">
        <v>41</v>
      </c>
      <c r="O139" s="89"/>
      <c r="P139" s="208">
        <f>O139*H139</f>
        <v>0</v>
      </c>
      <c r="Q139" s="208">
        <v>6.9999999999999994E-05</v>
      </c>
      <c r="R139" s="208">
        <f>Q139*H139</f>
        <v>0.0027999999999999995</v>
      </c>
      <c r="S139" s="208">
        <v>0</v>
      </c>
      <c r="T139" s="208">
        <f>S139*H139</f>
        <v>0</v>
      </c>
      <c r="U139" s="209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10" t="s">
        <v>83</v>
      </c>
      <c r="AT139" s="210" t="s">
        <v>156</v>
      </c>
      <c r="AU139" s="210" t="s">
        <v>76</v>
      </c>
      <c r="AY139" s="15" t="s">
        <v>140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5" t="s">
        <v>83</v>
      </c>
      <c r="BK139" s="211">
        <f>ROUND(I139*H139,2)</f>
        <v>0</v>
      </c>
      <c r="BL139" s="15" t="s">
        <v>83</v>
      </c>
      <c r="BM139" s="210" t="s">
        <v>814</v>
      </c>
    </row>
    <row r="140" s="2" customFormat="1" ht="16.5" customHeight="1">
      <c r="A140" s="36"/>
      <c r="B140" s="37"/>
      <c r="C140" s="212" t="s">
        <v>212</v>
      </c>
      <c r="D140" s="212" t="s">
        <v>156</v>
      </c>
      <c r="E140" s="213" t="s">
        <v>815</v>
      </c>
      <c r="F140" s="214" t="s">
        <v>816</v>
      </c>
      <c r="G140" s="215" t="s">
        <v>187</v>
      </c>
      <c r="H140" s="216">
        <v>20</v>
      </c>
      <c r="I140" s="217"/>
      <c r="J140" s="218">
        <f>ROUND(I140*H140,2)</f>
        <v>0</v>
      </c>
      <c r="K140" s="219"/>
      <c r="L140" s="42"/>
      <c r="M140" s="220" t="s">
        <v>1</v>
      </c>
      <c r="N140" s="221" t="s">
        <v>41</v>
      </c>
      <c r="O140" s="89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8">
        <f>S140*H140</f>
        <v>0</v>
      </c>
      <c r="U140" s="209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10" t="s">
        <v>83</v>
      </c>
      <c r="AT140" s="210" t="s">
        <v>156</v>
      </c>
      <c r="AU140" s="210" t="s">
        <v>76</v>
      </c>
      <c r="AY140" s="15" t="s">
        <v>140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5" t="s">
        <v>83</v>
      </c>
      <c r="BK140" s="211">
        <f>ROUND(I140*H140,2)</f>
        <v>0</v>
      </c>
      <c r="BL140" s="15" t="s">
        <v>83</v>
      </c>
      <c r="BM140" s="210" t="s">
        <v>817</v>
      </c>
    </row>
    <row r="141" s="2" customFormat="1" ht="16.5" customHeight="1">
      <c r="A141" s="36"/>
      <c r="B141" s="37"/>
      <c r="C141" s="197" t="s">
        <v>216</v>
      </c>
      <c r="D141" s="197" t="s">
        <v>136</v>
      </c>
      <c r="E141" s="198" t="s">
        <v>818</v>
      </c>
      <c r="F141" s="199" t="s">
        <v>819</v>
      </c>
      <c r="G141" s="200" t="s">
        <v>820</v>
      </c>
      <c r="H141" s="201">
        <v>0.20000000000000001</v>
      </c>
      <c r="I141" s="202"/>
      <c r="J141" s="203">
        <f>ROUND(I141*H141,2)</f>
        <v>0</v>
      </c>
      <c r="K141" s="204"/>
      <c r="L141" s="205"/>
      <c r="M141" s="206" t="s">
        <v>1</v>
      </c>
      <c r="N141" s="207" t="s">
        <v>41</v>
      </c>
      <c r="O141" s="89"/>
      <c r="P141" s="208">
        <f>O141*H141</f>
        <v>0</v>
      </c>
      <c r="Q141" s="208">
        <v>1</v>
      </c>
      <c r="R141" s="208">
        <f>Q141*H141</f>
        <v>0.20000000000000001</v>
      </c>
      <c r="S141" s="208">
        <v>0</v>
      </c>
      <c r="T141" s="208">
        <f>S141*H141</f>
        <v>0</v>
      </c>
      <c r="U141" s="209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10" t="s">
        <v>85</v>
      </c>
      <c r="AT141" s="210" t="s">
        <v>136</v>
      </c>
      <c r="AU141" s="210" t="s">
        <v>76</v>
      </c>
      <c r="AY141" s="15" t="s">
        <v>140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83</v>
      </c>
      <c r="BK141" s="211">
        <f>ROUND(I141*H141,2)</f>
        <v>0</v>
      </c>
      <c r="BL141" s="15" t="s">
        <v>83</v>
      </c>
      <c r="BM141" s="210" t="s">
        <v>821</v>
      </c>
    </row>
    <row r="142" s="2" customFormat="1">
      <c r="A142" s="36"/>
      <c r="B142" s="37"/>
      <c r="C142" s="38"/>
      <c r="D142" s="227" t="s">
        <v>503</v>
      </c>
      <c r="E142" s="38"/>
      <c r="F142" s="228" t="s">
        <v>822</v>
      </c>
      <c r="G142" s="38"/>
      <c r="H142" s="38"/>
      <c r="I142" s="229"/>
      <c r="J142" s="38"/>
      <c r="K142" s="38"/>
      <c r="L142" s="42"/>
      <c r="M142" s="230"/>
      <c r="N142" s="231"/>
      <c r="O142" s="89"/>
      <c r="P142" s="89"/>
      <c r="Q142" s="89"/>
      <c r="R142" s="89"/>
      <c r="S142" s="89"/>
      <c r="T142" s="89"/>
      <c r="U142" s="90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503</v>
      </c>
      <c r="AU142" s="15" t="s">
        <v>76</v>
      </c>
    </row>
    <row r="143" s="2" customFormat="1" ht="21.75" customHeight="1">
      <c r="A143" s="36"/>
      <c r="B143" s="37"/>
      <c r="C143" s="197" t="s">
        <v>7</v>
      </c>
      <c r="D143" s="197" t="s">
        <v>136</v>
      </c>
      <c r="E143" s="198" t="s">
        <v>823</v>
      </c>
      <c r="F143" s="199" t="s">
        <v>824</v>
      </c>
      <c r="G143" s="200" t="s">
        <v>820</v>
      </c>
      <c r="H143" s="201">
        <v>0.050000000000000003</v>
      </c>
      <c r="I143" s="202"/>
      <c r="J143" s="203">
        <f>ROUND(I143*H143,2)</f>
        <v>0</v>
      </c>
      <c r="K143" s="204"/>
      <c r="L143" s="205"/>
      <c r="M143" s="206" t="s">
        <v>1</v>
      </c>
      <c r="N143" s="207" t="s">
        <v>41</v>
      </c>
      <c r="O143" s="89"/>
      <c r="P143" s="208">
        <f>O143*H143</f>
        <v>0</v>
      </c>
      <c r="Q143" s="208">
        <v>1</v>
      </c>
      <c r="R143" s="208">
        <f>Q143*H143</f>
        <v>0.050000000000000003</v>
      </c>
      <c r="S143" s="208">
        <v>0</v>
      </c>
      <c r="T143" s="208">
        <f>S143*H143</f>
        <v>0</v>
      </c>
      <c r="U143" s="209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10" t="s">
        <v>85</v>
      </c>
      <c r="AT143" s="210" t="s">
        <v>136</v>
      </c>
      <c r="AU143" s="210" t="s">
        <v>76</v>
      </c>
      <c r="AY143" s="15" t="s">
        <v>140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5" t="s">
        <v>83</v>
      </c>
      <c r="BK143" s="211">
        <f>ROUND(I143*H143,2)</f>
        <v>0</v>
      </c>
      <c r="BL143" s="15" t="s">
        <v>83</v>
      </c>
      <c r="BM143" s="210" t="s">
        <v>825</v>
      </c>
    </row>
    <row r="144" s="2" customFormat="1">
      <c r="A144" s="36"/>
      <c r="B144" s="37"/>
      <c r="C144" s="38"/>
      <c r="D144" s="227" t="s">
        <v>503</v>
      </c>
      <c r="E144" s="38"/>
      <c r="F144" s="228" t="s">
        <v>826</v>
      </c>
      <c r="G144" s="38"/>
      <c r="H144" s="38"/>
      <c r="I144" s="229"/>
      <c r="J144" s="38"/>
      <c r="K144" s="38"/>
      <c r="L144" s="42"/>
      <c r="M144" s="230"/>
      <c r="N144" s="231"/>
      <c r="O144" s="89"/>
      <c r="P144" s="89"/>
      <c r="Q144" s="89"/>
      <c r="R144" s="89"/>
      <c r="S144" s="89"/>
      <c r="T144" s="89"/>
      <c r="U144" s="90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503</v>
      </c>
      <c r="AU144" s="15" t="s">
        <v>76</v>
      </c>
    </row>
    <row r="145" s="2" customFormat="1" ht="16.5" customHeight="1">
      <c r="A145" s="36"/>
      <c r="B145" s="37"/>
      <c r="C145" s="212" t="s">
        <v>224</v>
      </c>
      <c r="D145" s="212" t="s">
        <v>156</v>
      </c>
      <c r="E145" s="213" t="s">
        <v>827</v>
      </c>
      <c r="F145" s="214" t="s">
        <v>828</v>
      </c>
      <c r="G145" s="215" t="s">
        <v>187</v>
      </c>
      <c r="H145" s="216">
        <v>20</v>
      </c>
      <c r="I145" s="217"/>
      <c r="J145" s="218">
        <f>ROUND(I145*H145,2)</f>
        <v>0</v>
      </c>
      <c r="K145" s="219"/>
      <c r="L145" s="42"/>
      <c r="M145" s="220" t="s">
        <v>1</v>
      </c>
      <c r="N145" s="221" t="s">
        <v>41</v>
      </c>
      <c r="O145" s="89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8">
        <f>S145*H145</f>
        <v>0</v>
      </c>
      <c r="U145" s="209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10" t="s">
        <v>83</v>
      </c>
      <c r="AT145" s="210" t="s">
        <v>156</v>
      </c>
      <c r="AU145" s="210" t="s">
        <v>76</v>
      </c>
      <c r="AY145" s="15" t="s">
        <v>140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5" t="s">
        <v>83</v>
      </c>
      <c r="BK145" s="211">
        <f>ROUND(I145*H145,2)</f>
        <v>0</v>
      </c>
      <c r="BL145" s="15" t="s">
        <v>83</v>
      </c>
      <c r="BM145" s="210" t="s">
        <v>829</v>
      </c>
    </row>
    <row r="146" s="2" customFormat="1" ht="33" customHeight="1">
      <c r="A146" s="36"/>
      <c r="B146" s="37"/>
      <c r="C146" s="212" t="s">
        <v>228</v>
      </c>
      <c r="D146" s="212" t="s">
        <v>156</v>
      </c>
      <c r="E146" s="213" t="s">
        <v>830</v>
      </c>
      <c r="F146" s="214" t="s">
        <v>831</v>
      </c>
      <c r="G146" s="215" t="s">
        <v>144</v>
      </c>
      <c r="H146" s="216">
        <v>1</v>
      </c>
      <c r="I146" s="217"/>
      <c r="J146" s="218">
        <f>ROUND(I146*H146,2)</f>
        <v>0</v>
      </c>
      <c r="K146" s="219"/>
      <c r="L146" s="42"/>
      <c r="M146" s="220" t="s">
        <v>1</v>
      </c>
      <c r="N146" s="221" t="s">
        <v>41</v>
      </c>
      <c r="O146" s="89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8">
        <f>S146*H146</f>
        <v>0</v>
      </c>
      <c r="U146" s="209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10" t="s">
        <v>83</v>
      </c>
      <c r="AT146" s="210" t="s">
        <v>156</v>
      </c>
      <c r="AU146" s="210" t="s">
        <v>76</v>
      </c>
      <c r="AY146" s="15" t="s">
        <v>140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5" t="s">
        <v>83</v>
      </c>
      <c r="BK146" s="211">
        <f>ROUND(I146*H146,2)</f>
        <v>0</v>
      </c>
      <c r="BL146" s="15" t="s">
        <v>83</v>
      </c>
      <c r="BM146" s="210" t="s">
        <v>832</v>
      </c>
    </row>
    <row r="147" s="2" customFormat="1" ht="21.75" customHeight="1">
      <c r="A147" s="36"/>
      <c r="B147" s="37"/>
      <c r="C147" s="212" t="s">
        <v>232</v>
      </c>
      <c r="D147" s="212" t="s">
        <v>156</v>
      </c>
      <c r="E147" s="213" t="s">
        <v>833</v>
      </c>
      <c r="F147" s="214" t="s">
        <v>834</v>
      </c>
      <c r="G147" s="215" t="s">
        <v>144</v>
      </c>
      <c r="H147" s="216">
        <v>1</v>
      </c>
      <c r="I147" s="217"/>
      <c r="J147" s="218">
        <f>ROUND(I147*H147,2)</f>
        <v>0</v>
      </c>
      <c r="K147" s="219"/>
      <c r="L147" s="42"/>
      <c r="M147" s="220" t="s">
        <v>1</v>
      </c>
      <c r="N147" s="221" t="s">
        <v>41</v>
      </c>
      <c r="O147" s="89"/>
      <c r="P147" s="208">
        <f>O147*H147</f>
        <v>0</v>
      </c>
      <c r="Q147" s="208">
        <v>0</v>
      </c>
      <c r="R147" s="208">
        <f>Q147*H147</f>
        <v>0</v>
      </c>
      <c r="S147" s="208">
        <v>0.012999999999999999</v>
      </c>
      <c r="T147" s="208">
        <f>S147*H147</f>
        <v>0.012999999999999999</v>
      </c>
      <c r="U147" s="209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10" t="s">
        <v>83</v>
      </c>
      <c r="AT147" s="210" t="s">
        <v>156</v>
      </c>
      <c r="AU147" s="210" t="s">
        <v>76</v>
      </c>
      <c r="AY147" s="15" t="s">
        <v>140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83</v>
      </c>
      <c r="BK147" s="211">
        <f>ROUND(I147*H147,2)</f>
        <v>0</v>
      </c>
      <c r="BL147" s="15" t="s">
        <v>83</v>
      </c>
      <c r="BM147" s="210" t="s">
        <v>835</v>
      </c>
    </row>
    <row r="148" s="2" customFormat="1" ht="16.5" customHeight="1">
      <c r="A148" s="36"/>
      <c r="B148" s="37"/>
      <c r="C148" s="197" t="s">
        <v>236</v>
      </c>
      <c r="D148" s="197" t="s">
        <v>136</v>
      </c>
      <c r="E148" s="198" t="s">
        <v>836</v>
      </c>
      <c r="F148" s="199" t="s">
        <v>837</v>
      </c>
      <c r="G148" s="200" t="s">
        <v>144</v>
      </c>
      <c r="H148" s="201">
        <v>1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41</v>
      </c>
      <c r="O148" s="89"/>
      <c r="P148" s="208">
        <f>O148*H148</f>
        <v>0</v>
      </c>
      <c r="Q148" s="208">
        <v>0.076999999999999999</v>
      </c>
      <c r="R148" s="208">
        <f>Q148*H148</f>
        <v>0.076999999999999999</v>
      </c>
      <c r="S148" s="208">
        <v>0</v>
      </c>
      <c r="T148" s="208">
        <f>S148*H148</f>
        <v>0</v>
      </c>
      <c r="U148" s="209" t="s">
        <v>1</v>
      </c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10" t="s">
        <v>85</v>
      </c>
      <c r="AT148" s="210" t="s">
        <v>136</v>
      </c>
      <c r="AU148" s="210" t="s">
        <v>76</v>
      </c>
      <c r="AY148" s="15" t="s">
        <v>140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5" t="s">
        <v>83</v>
      </c>
      <c r="BK148" s="211">
        <f>ROUND(I148*H148,2)</f>
        <v>0</v>
      </c>
      <c r="BL148" s="15" t="s">
        <v>83</v>
      </c>
      <c r="BM148" s="210" t="s">
        <v>838</v>
      </c>
    </row>
    <row r="149" s="2" customFormat="1">
      <c r="A149" s="36"/>
      <c r="B149" s="37"/>
      <c r="C149" s="38"/>
      <c r="D149" s="227" t="s">
        <v>503</v>
      </c>
      <c r="E149" s="38"/>
      <c r="F149" s="228" t="s">
        <v>839</v>
      </c>
      <c r="G149" s="38"/>
      <c r="H149" s="38"/>
      <c r="I149" s="229"/>
      <c r="J149" s="38"/>
      <c r="K149" s="38"/>
      <c r="L149" s="42"/>
      <c r="M149" s="230"/>
      <c r="N149" s="231"/>
      <c r="O149" s="89"/>
      <c r="P149" s="89"/>
      <c r="Q149" s="89"/>
      <c r="R149" s="89"/>
      <c r="S149" s="89"/>
      <c r="T149" s="89"/>
      <c r="U149" s="90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503</v>
      </c>
      <c r="AU149" s="15" t="s">
        <v>76</v>
      </c>
    </row>
    <row r="150" s="2" customFormat="1" ht="16.5" customHeight="1">
      <c r="A150" s="36"/>
      <c r="B150" s="37"/>
      <c r="C150" s="197" t="s">
        <v>240</v>
      </c>
      <c r="D150" s="197" t="s">
        <v>136</v>
      </c>
      <c r="E150" s="198" t="s">
        <v>840</v>
      </c>
      <c r="F150" s="199" t="s">
        <v>841</v>
      </c>
      <c r="G150" s="200" t="s">
        <v>144</v>
      </c>
      <c r="H150" s="201">
        <v>1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89"/>
      <c r="P150" s="208">
        <f>O150*H150</f>
        <v>0</v>
      </c>
      <c r="Q150" s="208">
        <v>0.0014</v>
      </c>
      <c r="R150" s="208">
        <f>Q150*H150</f>
        <v>0.0014</v>
      </c>
      <c r="S150" s="208">
        <v>0</v>
      </c>
      <c r="T150" s="208">
        <f>S150*H150</f>
        <v>0</v>
      </c>
      <c r="U150" s="209" t="s">
        <v>1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10" t="s">
        <v>85</v>
      </c>
      <c r="AT150" s="210" t="s">
        <v>136</v>
      </c>
      <c r="AU150" s="210" t="s">
        <v>76</v>
      </c>
      <c r="AY150" s="15" t="s">
        <v>140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5" t="s">
        <v>83</v>
      </c>
      <c r="BK150" s="211">
        <f>ROUND(I150*H150,2)</f>
        <v>0</v>
      </c>
      <c r="BL150" s="15" t="s">
        <v>83</v>
      </c>
      <c r="BM150" s="210" t="s">
        <v>842</v>
      </c>
    </row>
    <row r="151" s="2" customFormat="1" ht="24.15" customHeight="1">
      <c r="A151" s="36"/>
      <c r="B151" s="37"/>
      <c r="C151" s="197" t="s">
        <v>244</v>
      </c>
      <c r="D151" s="197" t="s">
        <v>136</v>
      </c>
      <c r="E151" s="198" t="s">
        <v>843</v>
      </c>
      <c r="F151" s="199" t="s">
        <v>844</v>
      </c>
      <c r="G151" s="200" t="s">
        <v>144</v>
      </c>
      <c r="H151" s="201">
        <v>1</v>
      </c>
      <c r="I151" s="202"/>
      <c r="J151" s="203">
        <f>ROUND(I151*H151,2)</f>
        <v>0</v>
      </c>
      <c r="K151" s="204"/>
      <c r="L151" s="205"/>
      <c r="M151" s="206" t="s">
        <v>1</v>
      </c>
      <c r="N151" s="207" t="s">
        <v>41</v>
      </c>
      <c r="O151" s="89"/>
      <c r="P151" s="208">
        <f>O151*H151</f>
        <v>0</v>
      </c>
      <c r="Q151" s="208">
        <v>0.01</v>
      </c>
      <c r="R151" s="208">
        <f>Q151*H151</f>
        <v>0.01</v>
      </c>
      <c r="S151" s="208">
        <v>0</v>
      </c>
      <c r="T151" s="208">
        <f>S151*H151</f>
        <v>0</v>
      </c>
      <c r="U151" s="209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10" t="s">
        <v>85</v>
      </c>
      <c r="AT151" s="210" t="s">
        <v>136</v>
      </c>
      <c r="AU151" s="210" t="s">
        <v>76</v>
      </c>
      <c r="AY151" s="15" t="s">
        <v>140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5" t="s">
        <v>83</v>
      </c>
      <c r="BK151" s="211">
        <f>ROUND(I151*H151,2)</f>
        <v>0</v>
      </c>
      <c r="BL151" s="15" t="s">
        <v>83</v>
      </c>
      <c r="BM151" s="210" t="s">
        <v>845</v>
      </c>
    </row>
    <row r="152" s="2" customFormat="1" ht="24.15" customHeight="1">
      <c r="A152" s="36"/>
      <c r="B152" s="37"/>
      <c r="C152" s="197" t="s">
        <v>248</v>
      </c>
      <c r="D152" s="197" t="s">
        <v>136</v>
      </c>
      <c r="E152" s="198" t="s">
        <v>846</v>
      </c>
      <c r="F152" s="199" t="s">
        <v>847</v>
      </c>
      <c r="G152" s="200" t="s">
        <v>763</v>
      </c>
      <c r="H152" s="201">
        <v>6</v>
      </c>
      <c r="I152" s="202"/>
      <c r="J152" s="203">
        <f>ROUND(I152*H152,2)</f>
        <v>0</v>
      </c>
      <c r="K152" s="204"/>
      <c r="L152" s="205"/>
      <c r="M152" s="206" t="s">
        <v>1</v>
      </c>
      <c r="N152" s="207" t="s">
        <v>41</v>
      </c>
      <c r="O152" s="89"/>
      <c r="P152" s="208">
        <f>O152*H152</f>
        <v>0</v>
      </c>
      <c r="Q152" s="208">
        <v>0.432</v>
      </c>
      <c r="R152" s="208">
        <f>Q152*H152</f>
        <v>2.5920000000000001</v>
      </c>
      <c r="S152" s="208">
        <v>0</v>
      </c>
      <c r="T152" s="208">
        <f>S152*H152</f>
        <v>0</v>
      </c>
      <c r="U152" s="209" t="s">
        <v>1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10" t="s">
        <v>85</v>
      </c>
      <c r="AT152" s="210" t="s">
        <v>136</v>
      </c>
      <c r="AU152" s="210" t="s">
        <v>76</v>
      </c>
      <c r="AY152" s="15" t="s">
        <v>140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5" t="s">
        <v>83</v>
      </c>
      <c r="BK152" s="211">
        <f>ROUND(I152*H152,2)</f>
        <v>0</v>
      </c>
      <c r="BL152" s="15" t="s">
        <v>83</v>
      </c>
      <c r="BM152" s="210" t="s">
        <v>848</v>
      </c>
    </row>
    <row r="153" s="2" customFormat="1">
      <c r="A153" s="36"/>
      <c r="B153" s="37"/>
      <c r="C153" s="38"/>
      <c r="D153" s="227" t="s">
        <v>503</v>
      </c>
      <c r="E153" s="38"/>
      <c r="F153" s="228" t="s">
        <v>849</v>
      </c>
      <c r="G153" s="38"/>
      <c r="H153" s="38"/>
      <c r="I153" s="229"/>
      <c r="J153" s="38"/>
      <c r="K153" s="38"/>
      <c r="L153" s="42"/>
      <c r="M153" s="230"/>
      <c r="N153" s="231"/>
      <c r="O153" s="89"/>
      <c r="P153" s="89"/>
      <c r="Q153" s="89"/>
      <c r="R153" s="89"/>
      <c r="S153" s="89"/>
      <c r="T153" s="89"/>
      <c r="U153" s="90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503</v>
      </c>
      <c r="AU153" s="15" t="s">
        <v>76</v>
      </c>
    </row>
    <row r="154" s="2" customFormat="1" ht="16.5" customHeight="1">
      <c r="A154" s="36"/>
      <c r="B154" s="37"/>
      <c r="C154" s="197" t="s">
        <v>252</v>
      </c>
      <c r="D154" s="197" t="s">
        <v>136</v>
      </c>
      <c r="E154" s="198" t="s">
        <v>850</v>
      </c>
      <c r="F154" s="199" t="s">
        <v>851</v>
      </c>
      <c r="G154" s="200" t="s">
        <v>767</v>
      </c>
      <c r="H154" s="201">
        <v>4</v>
      </c>
      <c r="I154" s="202"/>
      <c r="J154" s="203">
        <f>ROUND(I154*H154,2)</f>
        <v>0</v>
      </c>
      <c r="K154" s="204"/>
      <c r="L154" s="205"/>
      <c r="M154" s="206" t="s">
        <v>1</v>
      </c>
      <c r="N154" s="207" t="s">
        <v>41</v>
      </c>
      <c r="O154" s="89"/>
      <c r="P154" s="208">
        <f>O154*H154</f>
        <v>0</v>
      </c>
      <c r="Q154" s="208">
        <v>2.234</v>
      </c>
      <c r="R154" s="208">
        <f>Q154*H154</f>
        <v>8.9359999999999999</v>
      </c>
      <c r="S154" s="208">
        <v>0</v>
      </c>
      <c r="T154" s="208">
        <f>S154*H154</f>
        <v>0</v>
      </c>
      <c r="U154" s="209" t="s">
        <v>1</v>
      </c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10" t="s">
        <v>85</v>
      </c>
      <c r="AT154" s="210" t="s">
        <v>136</v>
      </c>
      <c r="AU154" s="210" t="s">
        <v>76</v>
      </c>
      <c r="AY154" s="15" t="s">
        <v>140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5" t="s">
        <v>83</v>
      </c>
      <c r="BK154" s="211">
        <f>ROUND(I154*H154,2)</f>
        <v>0</v>
      </c>
      <c r="BL154" s="15" t="s">
        <v>83</v>
      </c>
      <c r="BM154" s="210" t="s">
        <v>852</v>
      </c>
    </row>
    <row r="155" s="2" customFormat="1" ht="24.15" customHeight="1">
      <c r="A155" s="36"/>
      <c r="B155" s="37"/>
      <c r="C155" s="212" t="s">
        <v>256</v>
      </c>
      <c r="D155" s="212" t="s">
        <v>156</v>
      </c>
      <c r="E155" s="213" t="s">
        <v>853</v>
      </c>
      <c r="F155" s="214" t="s">
        <v>854</v>
      </c>
      <c r="G155" s="215" t="s">
        <v>219</v>
      </c>
      <c r="H155" s="216">
        <v>10</v>
      </c>
      <c r="I155" s="217"/>
      <c r="J155" s="218">
        <f>ROUND(I155*H155,2)</f>
        <v>0</v>
      </c>
      <c r="K155" s="219"/>
      <c r="L155" s="42"/>
      <c r="M155" s="220" t="s">
        <v>1</v>
      </c>
      <c r="N155" s="221" t="s">
        <v>41</v>
      </c>
      <c r="O155" s="89"/>
      <c r="P155" s="208">
        <f>O155*H155</f>
        <v>0</v>
      </c>
      <c r="Q155" s="208">
        <v>0</v>
      </c>
      <c r="R155" s="208">
        <f>Q155*H155</f>
        <v>0</v>
      </c>
      <c r="S155" s="208">
        <v>0.19400000000000001</v>
      </c>
      <c r="T155" s="208">
        <f>S155*H155</f>
        <v>1.94</v>
      </c>
      <c r="U155" s="209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10" t="s">
        <v>83</v>
      </c>
      <c r="AT155" s="210" t="s">
        <v>156</v>
      </c>
      <c r="AU155" s="210" t="s">
        <v>76</v>
      </c>
      <c r="AY155" s="15" t="s">
        <v>140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5" t="s">
        <v>83</v>
      </c>
      <c r="BK155" s="211">
        <f>ROUND(I155*H155,2)</f>
        <v>0</v>
      </c>
      <c r="BL155" s="15" t="s">
        <v>83</v>
      </c>
      <c r="BM155" s="210" t="s">
        <v>855</v>
      </c>
    </row>
    <row r="156" s="2" customFormat="1" ht="24.15" customHeight="1">
      <c r="A156" s="36"/>
      <c r="B156" s="37"/>
      <c r="C156" s="197" t="s">
        <v>260</v>
      </c>
      <c r="D156" s="197" t="s">
        <v>136</v>
      </c>
      <c r="E156" s="198" t="s">
        <v>856</v>
      </c>
      <c r="F156" s="199" t="s">
        <v>857</v>
      </c>
      <c r="G156" s="200" t="s">
        <v>144</v>
      </c>
      <c r="H156" s="201">
        <v>3</v>
      </c>
      <c r="I156" s="202"/>
      <c r="J156" s="203">
        <f>ROUND(I156*H156,2)</f>
        <v>0</v>
      </c>
      <c r="K156" s="204"/>
      <c r="L156" s="205"/>
      <c r="M156" s="206" t="s">
        <v>1</v>
      </c>
      <c r="N156" s="207" t="s">
        <v>41</v>
      </c>
      <c r="O156" s="89"/>
      <c r="P156" s="208">
        <f>O156*H156</f>
        <v>0</v>
      </c>
      <c r="Q156" s="208">
        <v>0.035999999999999997</v>
      </c>
      <c r="R156" s="208">
        <f>Q156*H156</f>
        <v>0.10799999999999999</v>
      </c>
      <c r="S156" s="208">
        <v>0</v>
      </c>
      <c r="T156" s="208">
        <f>S156*H156</f>
        <v>0</v>
      </c>
      <c r="U156" s="209" t="s">
        <v>1</v>
      </c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10" t="s">
        <v>85</v>
      </c>
      <c r="AT156" s="210" t="s">
        <v>136</v>
      </c>
      <c r="AU156" s="210" t="s">
        <v>76</v>
      </c>
      <c r="AY156" s="15" t="s">
        <v>140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5" t="s">
        <v>83</v>
      </c>
      <c r="BK156" s="211">
        <f>ROUND(I156*H156,2)</f>
        <v>0</v>
      </c>
      <c r="BL156" s="15" t="s">
        <v>83</v>
      </c>
      <c r="BM156" s="210" t="s">
        <v>858</v>
      </c>
    </row>
    <row r="157" s="2" customFormat="1" ht="16.5" customHeight="1">
      <c r="A157" s="36"/>
      <c r="B157" s="37"/>
      <c r="C157" s="197" t="s">
        <v>264</v>
      </c>
      <c r="D157" s="197" t="s">
        <v>136</v>
      </c>
      <c r="E157" s="198" t="s">
        <v>859</v>
      </c>
      <c r="F157" s="199" t="s">
        <v>860</v>
      </c>
      <c r="G157" s="200" t="s">
        <v>219</v>
      </c>
      <c r="H157" s="201">
        <v>6</v>
      </c>
      <c r="I157" s="202"/>
      <c r="J157" s="203">
        <f>ROUND(I157*H157,2)</f>
        <v>0</v>
      </c>
      <c r="K157" s="204"/>
      <c r="L157" s="205"/>
      <c r="M157" s="206" t="s">
        <v>1</v>
      </c>
      <c r="N157" s="207" t="s">
        <v>41</v>
      </c>
      <c r="O157" s="89"/>
      <c r="P157" s="208">
        <f>O157*H157</f>
        <v>0</v>
      </c>
      <c r="Q157" s="208">
        <v>0.114</v>
      </c>
      <c r="R157" s="208">
        <f>Q157*H157</f>
        <v>0.68400000000000005</v>
      </c>
      <c r="S157" s="208">
        <v>0</v>
      </c>
      <c r="T157" s="208">
        <f>S157*H157</f>
        <v>0</v>
      </c>
      <c r="U157" s="209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10" t="s">
        <v>85</v>
      </c>
      <c r="AT157" s="210" t="s">
        <v>136</v>
      </c>
      <c r="AU157" s="210" t="s">
        <v>76</v>
      </c>
      <c r="AY157" s="15" t="s">
        <v>140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5" t="s">
        <v>83</v>
      </c>
      <c r="BK157" s="211">
        <f>ROUND(I157*H157,2)</f>
        <v>0</v>
      </c>
      <c r="BL157" s="15" t="s">
        <v>83</v>
      </c>
      <c r="BM157" s="210" t="s">
        <v>861</v>
      </c>
    </row>
    <row r="158" s="2" customFormat="1" ht="21.75" customHeight="1">
      <c r="A158" s="36"/>
      <c r="B158" s="37"/>
      <c r="C158" s="197" t="s">
        <v>268</v>
      </c>
      <c r="D158" s="197" t="s">
        <v>136</v>
      </c>
      <c r="E158" s="198" t="s">
        <v>862</v>
      </c>
      <c r="F158" s="199" t="s">
        <v>863</v>
      </c>
      <c r="G158" s="200" t="s">
        <v>144</v>
      </c>
      <c r="H158" s="201">
        <v>2</v>
      </c>
      <c r="I158" s="202"/>
      <c r="J158" s="203">
        <f>ROUND(I158*H158,2)</f>
        <v>0</v>
      </c>
      <c r="K158" s="204"/>
      <c r="L158" s="205"/>
      <c r="M158" s="206" t="s">
        <v>1</v>
      </c>
      <c r="N158" s="207" t="s">
        <v>41</v>
      </c>
      <c r="O158" s="89"/>
      <c r="P158" s="208">
        <f>O158*H158</f>
        <v>0</v>
      </c>
      <c r="Q158" s="208">
        <v>0.00020000000000000001</v>
      </c>
      <c r="R158" s="208">
        <f>Q158*H158</f>
        <v>0.00040000000000000002</v>
      </c>
      <c r="S158" s="208">
        <v>0</v>
      </c>
      <c r="T158" s="208">
        <f>S158*H158</f>
        <v>0</v>
      </c>
      <c r="U158" s="209" t="s">
        <v>1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10" t="s">
        <v>85</v>
      </c>
      <c r="AT158" s="210" t="s">
        <v>136</v>
      </c>
      <c r="AU158" s="210" t="s">
        <v>76</v>
      </c>
      <c r="AY158" s="15" t="s">
        <v>140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5" t="s">
        <v>83</v>
      </c>
      <c r="BK158" s="211">
        <f>ROUND(I158*H158,2)</f>
        <v>0</v>
      </c>
      <c r="BL158" s="15" t="s">
        <v>83</v>
      </c>
      <c r="BM158" s="210" t="s">
        <v>864</v>
      </c>
    </row>
    <row r="159" s="2" customFormat="1" ht="33" customHeight="1">
      <c r="A159" s="36"/>
      <c r="B159" s="37"/>
      <c r="C159" s="197" t="s">
        <v>272</v>
      </c>
      <c r="D159" s="197" t="s">
        <v>136</v>
      </c>
      <c r="E159" s="198" t="s">
        <v>865</v>
      </c>
      <c r="F159" s="199" t="s">
        <v>866</v>
      </c>
      <c r="G159" s="200" t="s">
        <v>144</v>
      </c>
      <c r="H159" s="201">
        <v>1</v>
      </c>
      <c r="I159" s="202"/>
      <c r="J159" s="203">
        <f>ROUND(I159*H159,2)</f>
        <v>0</v>
      </c>
      <c r="K159" s="204"/>
      <c r="L159" s="205"/>
      <c r="M159" s="206" t="s">
        <v>1</v>
      </c>
      <c r="N159" s="207" t="s">
        <v>41</v>
      </c>
      <c r="O159" s="89"/>
      <c r="P159" s="208">
        <f>O159*H159</f>
        <v>0</v>
      </c>
      <c r="Q159" s="208">
        <v>0.00050000000000000001</v>
      </c>
      <c r="R159" s="208">
        <f>Q159*H159</f>
        <v>0.00050000000000000001</v>
      </c>
      <c r="S159" s="208">
        <v>0</v>
      </c>
      <c r="T159" s="208">
        <f>S159*H159</f>
        <v>0</v>
      </c>
      <c r="U159" s="209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10" t="s">
        <v>85</v>
      </c>
      <c r="AT159" s="210" t="s">
        <v>136</v>
      </c>
      <c r="AU159" s="210" t="s">
        <v>76</v>
      </c>
      <c r="AY159" s="15" t="s">
        <v>140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83</v>
      </c>
      <c r="BK159" s="211">
        <f>ROUND(I159*H159,2)</f>
        <v>0</v>
      </c>
      <c r="BL159" s="15" t="s">
        <v>83</v>
      </c>
      <c r="BM159" s="210" t="s">
        <v>867</v>
      </c>
    </row>
    <row r="160" s="2" customFormat="1" ht="16.5" customHeight="1">
      <c r="A160" s="36"/>
      <c r="B160" s="37"/>
      <c r="C160" s="197" t="s">
        <v>276</v>
      </c>
      <c r="D160" s="197" t="s">
        <v>136</v>
      </c>
      <c r="E160" s="198" t="s">
        <v>868</v>
      </c>
      <c r="F160" s="199" t="s">
        <v>869</v>
      </c>
      <c r="G160" s="200" t="s">
        <v>144</v>
      </c>
      <c r="H160" s="201">
        <v>2</v>
      </c>
      <c r="I160" s="202"/>
      <c r="J160" s="203">
        <f>ROUND(I160*H160,2)</f>
        <v>0</v>
      </c>
      <c r="K160" s="204"/>
      <c r="L160" s="205"/>
      <c r="M160" s="206" t="s">
        <v>1</v>
      </c>
      <c r="N160" s="207" t="s">
        <v>41</v>
      </c>
      <c r="O160" s="89"/>
      <c r="P160" s="208">
        <f>O160*H160</f>
        <v>0</v>
      </c>
      <c r="Q160" s="208">
        <v>0.0011999999999999999</v>
      </c>
      <c r="R160" s="208">
        <f>Q160*H160</f>
        <v>0.0023999999999999998</v>
      </c>
      <c r="S160" s="208">
        <v>0</v>
      </c>
      <c r="T160" s="208">
        <f>S160*H160</f>
        <v>0</v>
      </c>
      <c r="U160" s="209" t="s">
        <v>1</v>
      </c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0" t="s">
        <v>85</v>
      </c>
      <c r="AT160" s="210" t="s">
        <v>136</v>
      </c>
      <c r="AU160" s="210" t="s">
        <v>76</v>
      </c>
      <c r="AY160" s="15" t="s">
        <v>140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5" t="s">
        <v>83</v>
      </c>
      <c r="BK160" s="211">
        <f>ROUND(I160*H160,2)</f>
        <v>0</v>
      </c>
      <c r="BL160" s="15" t="s">
        <v>83</v>
      </c>
      <c r="BM160" s="210" t="s">
        <v>870</v>
      </c>
    </row>
    <row r="161" s="2" customFormat="1" ht="24.15" customHeight="1">
      <c r="A161" s="36"/>
      <c r="B161" s="37"/>
      <c r="C161" s="212" t="s">
        <v>280</v>
      </c>
      <c r="D161" s="212" t="s">
        <v>156</v>
      </c>
      <c r="E161" s="213" t="s">
        <v>871</v>
      </c>
      <c r="F161" s="214" t="s">
        <v>872</v>
      </c>
      <c r="G161" s="215" t="s">
        <v>763</v>
      </c>
      <c r="H161" s="216">
        <v>52.935000000000002</v>
      </c>
      <c r="I161" s="217"/>
      <c r="J161" s="218">
        <f>ROUND(I161*H161,2)</f>
        <v>0</v>
      </c>
      <c r="K161" s="219"/>
      <c r="L161" s="42"/>
      <c r="M161" s="220" t="s">
        <v>1</v>
      </c>
      <c r="N161" s="221" t="s">
        <v>41</v>
      </c>
      <c r="O161" s="89"/>
      <c r="P161" s="208">
        <f>O161*H161</f>
        <v>0</v>
      </c>
      <c r="Q161" s="208">
        <v>0.0043800000000000002</v>
      </c>
      <c r="R161" s="208">
        <f>Q161*H161</f>
        <v>0.23185530000000001</v>
      </c>
      <c r="S161" s="208">
        <v>0</v>
      </c>
      <c r="T161" s="208">
        <f>S161*H161</f>
        <v>0</v>
      </c>
      <c r="U161" s="209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10" t="s">
        <v>151</v>
      </c>
      <c r="AT161" s="210" t="s">
        <v>156</v>
      </c>
      <c r="AU161" s="210" t="s">
        <v>76</v>
      </c>
      <c r="AY161" s="15" t="s">
        <v>140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5" t="s">
        <v>83</v>
      </c>
      <c r="BK161" s="211">
        <f>ROUND(I161*H161,2)</f>
        <v>0</v>
      </c>
      <c r="BL161" s="15" t="s">
        <v>151</v>
      </c>
      <c r="BM161" s="210" t="s">
        <v>873</v>
      </c>
    </row>
    <row r="162" s="2" customFormat="1" ht="24.15" customHeight="1">
      <c r="A162" s="36"/>
      <c r="B162" s="37"/>
      <c r="C162" s="212" t="s">
        <v>285</v>
      </c>
      <c r="D162" s="212" t="s">
        <v>156</v>
      </c>
      <c r="E162" s="213" t="s">
        <v>874</v>
      </c>
      <c r="F162" s="214" t="s">
        <v>875</v>
      </c>
      <c r="G162" s="215" t="s">
        <v>219</v>
      </c>
      <c r="H162" s="216">
        <v>17</v>
      </c>
      <c r="I162" s="217"/>
      <c r="J162" s="218">
        <f>ROUND(I162*H162,2)</f>
        <v>0</v>
      </c>
      <c r="K162" s="219"/>
      <c r="L162" s="42"/>
      <c r="M162" s="220" t="s">
        <v>1</v>
      </c>
      <c r="N162" s="221" t="s">
        <v>41</v>
      </c>
      <c r="O162" s="89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8">
        <f>S162*H162</f>
        <v>0</v>
      </c>
      <c r="U162" s="209" t="s">
        <v>1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10" t="s">
        <v>151</v>
      </c>
      <c r="AT162" s="210" t="s">
        <v>156</v>
      </c>
      <c r="AU162" s="210" t="s">
        <v>76</v>
      </c>
      <c r="AY162" s="15" t="s">
        <v>140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5" t="s">
        <v>83</v>
      </c>
      <c r="BK162" s="211">
        <f>ROUND(I162*H162,2)</f>
        <v>0</v>
      </c>
      <c r="BL162" s="15" t="s">
        <v>151</v>
      </c>
      <c r="BM162" s="210" t="s">
        <v>876</v>
      </c>
    </row>
    <row r="163" s="10" customFormat="1">
      <c r="A163" s="10"/>
      <c r="B163" s="232"/>
      <c r="C163" s="233"/>
      <c r="D163" s="227" t="s">
        <v>877</v>
      </c>
      <c r="E163" s="234" t="s">
        <v>1</v>
      </c>
      <c r="F163" s="235" t="s">
        <v>878</v>
      </c>
      <c r="G163" s="233"/>
      <c r="H163" s="236">
        <v>12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0"/>
      <c r="U163" s="241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42" t="s">
        <v>877</v>
      </c>
      <c r="AU163" s="242" t="s">
        <v>76</v>
      </c>
      <c r="AV163" s="10" t="s">
        <v>85</v>
      </c>
      <c r="AW163" s="10" t="s">
        <v>32</v>
      </c>
      <c r="AX163" s="10" t="s">
        <v>76</v>
      </c>
      <c r="AY163" s="242" t="s">
        <v>140</v>
      </c>
    </row>
    <row r="164" s="10" customFormat="1">
      <c r="A164" s="10"/>
      <c r="B164" s="232"/>
      <c r="C164" s="233"/>
      <c r="D164" s="227" t="s">
        <v>877</v>
      </c>
      <c r="E164" s="234" t="s">
        <v>1</v>
      </c>
      <c r="F164" s="235" t="s">
        <v>879</v>
      </c>
      <c r="G164" s="233"/>
      <c r="H164" s="236">
        <v>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0"/>
      <c r="U164" s="241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42" t="s">
        <v>877</v>
      </c>
      <c r="AU164" s="242" t="s">
        <v>76</v>
      </c>
      <c r="AV164" s="10" t="s">
        <v>85</v>
      </c>
      <c r="AW164" s="10" t="s">
        <v>32</v>
      </c>
      <c r="AX164" s="10" t="s">
        <v>76</v>
      </c>
      <c r="AY164" s="242" t="s">
        <v>140</v>
      </c>
    </row>
    <row r="165" s="11" customFormat="1">
      <c r="A165" s="11"/>
      <c r="B165" s="243"/>
      <c r="C165" s="244"/>
      <c r="D165" s="227" t="s">
        <v>877</v>
      </c>
      <c r="E165" s="245" t="s">
        <v>1</v>
      </c>
      <c r="F165" s="246" t="s">
        <v>880</v>
      </c>
      <c r="G165" s="244"/>
      <c r="H165" s="247">
        <v>17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1"/>
      <c r="U165" s="252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53" t="s">
        <v>877</v>
      </c>
      <c r="AU165" s="253" t="s">
        <v>76</v>
      </c>
      <c r="AV165" s="11" t="s">
        <v>151</v>
      </c>
      <c r="AW165" s="11" t="s">
        <v>32</v>
      </c>
      <c r="AX165" s="11" t="s">
        <v>83</v>
      </c>
      <c r="AY165" s="253" t="s">
        <v>140</v>
      </c>
    </row>
    <row r="166" s="2" customFormat="1" ht="16.5" customHeight="1">
      <c r="A166" s="36"/>
      <c r="B166" s="37"/>
      <c r="C166" s="197" t="s">
        <v>289</v>
      </c>
      <c r="D166" s="197" t="s">
        <v>136</v>
      </c>
      <c r="E166" s="198" t="s">
        <v>881</v>
      </c>
      <c r="F166" s="199" t="s">
        <v>882</v>
      </c>
      <c r="G166" s="200" t="s">
        <v>219</v>
      </c>
      <c r="H166" s="201">
        <v>17.850000000000001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41</v>
      </c>
      <c r="O166" s="89"/>
      <c r="P166" s="208">
        <f>O166*H166</f>
        <v>0</v>
      </c>
      <c r="Q166" s="208">
        <v>0.00010000000000000001</v>
      </c>
      <c r="R166" s="208">
        <f>Q166*H166</f>
        <v>0.0017850000000000001</v>
      </c>
      <c r="S166" s="208">
        <v>0</v>
      </c>
      <c r="T166" s="208">
        <f>S166*H166</f>
        <v>0</v>
      </c>
      <c r="U166" s="209" t="s">
        <v>1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0" t="s">
        <v>168</v>
      </c>
      <c r="AT166" s="210" t="s">
        <v>136</v>
      </c>
      <c r="AU166" s="210" t="s">
        <v>76</v>
      </c>
      <c r="AY166" s="15" t="s">
        <v>140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5" t="s">
        <v>83</v>
      </c>
      <c r="BK166" s="211">
        <f>ROUND(I166*H166,2)</f>
        <v>0</v>
      </c>
      <c r="BL166" s="15" t="s">
        <v>151</v>
      </c>
      <c r="BM166" s="210" t="s">
        <v>883</v>
      </c>
    </row>
    <row r="167" s="10" customFormat="1">
      <c r="A167" s="10"/>
      <c r="B167" s="232"/>
      <c r="C167" s="233"/>
      <c r="D167" s="227" t="s">
        <v>877</v>
      </c>
      <c r="E167" s="234" t="s">
        <v>1</v>
      </c>
      <c r="F167" s="235" t="s">
        <v>884</v>
      </c>
      <c r="G167" s="233"/>
      <c r="H167" s="236">
        <v>17.850000000000001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0"/>
      <c r="U167" s="241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42" t="s">
        <v>877</v>
      </c>
      <c r="AU167" s="242" t="s">
        <v>76</v>
      </c>
      <c r="AV167" s="10" t="s">
        <v>85</v>
      </c>
      <c r="AW167" s="10" t="s">
        <v>32</v>
      </c>
      <c r="AX167" s="10" t="s">
        <v>83</v>
      </c>
      <c r="AY167" s="242" t="s">
        <v>140</v>
      </c>
    </row>
    <row r="168" s="2" customFormat="1" ht="24.15" customHeight="1">
      <c r="A168" s="36"/>
      <c r="B168" s="37"/>
      <c r="C168" s="212" t="s">
        <v>293</v>
      </c>
      <c r="D168" s="212" t="s">
        <v>156</v>
      </c>
      <c r="E168" s="213" t="s">
        <v>885</v>
      </c>
      <c r="F168" s="214" t="s">
        <v>886</v>
      </c>
      <c r="G168" s="215" t="s">
        <v>763</v>
      </c>
      <c r="H168" s="216">
        <v>52.935000000000002</v>
      </c>
      <c r="I168" s="217"/>
      <c r="J168" s="218">
        <f>ROUND(I168*H168,2)</f>
        <v>0</v>
      </c>
      <c r="K168" s="219"/>
      <c r="L168" s="42"/>
      <c r="M168" s="220" t="s">
        <v>1</v>
      </c>
      <c r="N168" s="221" t="s">
        <v>41</v>
      </c>
      <c r="O168" s="89"/>
      <c r="P168" s="208">
        <f>O168*H168</f>
        <v>0</v>
      </c>
      <c r="Q168" s="208">
        <v>0.025000000000000001</v>
      </c>
      <c r="R168" s="208">
        <f>Q168*H168</f>
        <v>1.3233750000000002</v>
      </c>
      <c r="S168" s="208">
        <v>0</v>
      </c>
      <c r="T168" s="208">
        <f>S168*H168</f>
        <v>0</v>
      </c>
      <c r="U168" s="209" t="s">
        <v>1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10" t="s">
        <v>151</v>
      </c>
      <c r="AT168" s="210" t="s">
        <v>156</v>
      </c>
      <c r="AU168" s="210" t="s">
        <v>76</v>
      </c>
      <c r="AY168" s="15" t="s">
        <v>140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83</v>
      </c>
      <c r="BK168" s="211">
        <f>ROUND(I168*H168,2)</f>
        <v>0</v>
      </c>
      <c r="BL168" s="15" t="s">
        <v>151</v>
      </c>
      <c r="BM168" s="210" t="s">
        <v>887</v>
      </c>
    </row>
    <row r="169" s="10" customFormat="1">
      <c r="A169" s="10"/>
      <c r="B169" s="232"/>
      <c r="C169" s="233"/>
      <c r="D169" s="227" t="s">
        <v>877</v>
      </c>
      <c r="E169" s="234" t="s">
        <v>1</v>
      </c>
      <c r="F169" s="235" t="s">
        <v>888</v>
      </c>
      <c r="G169" s="233"/>
      <c r="H169" s="236">
        <v>54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0"/>
      <c r="U169" s="241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42" t="s">
        <v>877</v>
      </c>
      <c r="AU169" s="242" t="s">
        <v>76</v>
      </c>
      <c r="AV169" s="10" t="s">
        <v>85</v>
      </c>
      <c r="AW169" s="10" t="s">
        <v>32</v>
      </c>
      <c r="AX169" s="10" t="s">
        <v>76</v>
      </c>
      <c r="AY169" s="242" t="s">
        <v>140</v>
      </c>
    </row>
    <row r="170" s="10" customFormat="1">
      <c r="A170" s="10"/>
      <c r="B170" s="232"/>
      <c r="C170" s="233"/>
      <c r="D170" s="227" t="s">
        <v>877</v>
      </c>
      <c r="E170" s="234" t="s">
        <v>1</v>
      </c>
      <c r="F170" s="235" t="s">
        <v>889</v>
      </c>
      <c r="G170" s="233"/>
      <c r="H170" s="236">
        <v>-1.8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0"/>
      <c r="U170" s="241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42" t="s">
        <v>877</v>
      </c>
      <c r="AU170" s="242" t="s">
        <v>76</v>
      </c>
      <c r="AV170" s="10" t="s">
        <v>85</v>
      </c>
      <c r="AW170" s="10" t="s">
        <v>32</v>
      </c>
      <c r="AX170" s="10" t="s">
        <v>76</v>
      </c>
      <c r="AY170" s="242" t="s">
        <v>140</v>
      </c>
    </row>
    <row r="171" s="10" customFormat="1">
      <c r="A171" s="10"/>
      <c r="B171" s="232"/>
      <c r="C171" s="233"/>
      <c r="D171" s="227" t="s">
        <v>877</v>
      </c>
      <c r="E171" s="234" t="s">
        <v>1</v>
      </c>
      <c r="F171" s="235" t="s">
        <v>890</v>
      </c>
      <c r="G171" s="233"/>
      <c r="H171" s="236">
        <v>0.73499999999999999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0"/>
      <c r="U171" s="241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2" t="s">
        <v>877</v>
      </c>
      <c r="AU171" s="242" t="s">
        <v>76</v>
      </c>
      <c r="AV171" s="10" t="s">
        <v>85</v>
      </c>
      <c r="AW171" s="10" t="s">
        <v>32</v>
      </c>
      <c r="AX171" s="10" t="s">
        <v>76</v>
      </c>
      <c r="AY171" s="242" t="s">
        <v>140</v>
      </c>
    </row>
    <row r="172" s="11" customFormat="1">
      <c r="A172" s="11"/>
      <c r="B172" s="243"/>
      <c r="C172" s="244"/>
      <c r="D172" s="227" t="s">
        <v>877</v>
      </c>
      <c r="E172" s="245" t="s">
        <v>1</v>
      </c>
      <c r="F172" s="246" t="s">
        <v>880</v>
      </c>
      <c r="G172" s="244"/>
      <c r="H172" s="247">
        <v>52.935000000000002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1"/>
      <c r="U172" s="252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T172" s="253" t="s">
        <v>877</v>
      </c>
      <c r="AU172" s="253" t="s">
        <v>76</v>
      </c>
      <c r="AV172" s="11" t="s">
        <v>151</v>
      </c>
      <c r="AW172" s="11" t="s">
        <v>32</v>
      </c>
      <c r="AX172" s="11" t="s">
        <v>83</v>
      </c>
      <c r="AY172" s="253" t="s">
        <v>140</v>
      </c>
    </row>
    <row r="173" s="2" customFormat="1" ht="16.5" customHeight="1">
      <c r="A173" s="36"/>
      <c r="B173" s="37"/>
      <c r="C173" s="212" t="s">
        <v>297</v>
      </c>
      <c r="D173" s="212" t="s">
        <v>156</v>
      </c>
      <c r="E173" s="213" t="s">
        <v>891</v>
      </c>
      <c r="F173" s="214" t="s">
        <v>892</v>
      </c>
      <c r="G173" s="215" t="s">
        <v>763</v>
      </c>
      <c r="H173" s="216">
        <v>22</v>
      </c>
      <c r="I173" s="217"/>
      <c r="J173" s="218">
        <f>ROUND(I173*H173,2)</f>
        <v>0</v>
      </c>
      <c r="K173" s="219"/>
      <c r="L173" s="42"/>
      <c r="M173" s="220" t="s">
        <v>1</v>
      </c>
      <c r="N173" s="221" t="s">
        <v>41</v>
      </c>
      <c r="O173" s="89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8">
        <f>S173*H173</f>
        <v>0</v>
      </c>
      <c r="U173" s="209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0" t="s">
        <v>151</v>
      </c>
      <c r="AT173" s="210" t="s">
        <v>156</v>
      </c>
      <c r="AU173" s="210" t="s">
        <v>76</v>
      </c>
      <c r="AY173" s="15" t="s">
        <v>140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5" t="s">
        <v>83</v>
      </c>
      <c r="BK173" s="211">
        <f>ROUND(I173*H173,2)</f>
        <v>0</v>
      </c>
      <c r="BL173" s="15" t="s">
        <v>151</v>
      </c>
      <c r="BM173" s="210" t="s">
        <v>893</v>
      </c>
    </row>
    <row r="174" s="10" customFormat="1">
      <c r="A174" s="10"/>
      <c r="B174" s="232"/>
      <c r="C174" s="233"/>
      <c r="D174" s="227" t="s">
        <v>877</v>
      </c>
      <c r="E174" s="234" t="s">
        <v>1</v>
      </c>
      <c r="F174" s="235" t="s">
        <v>894</v>
      </c>
      <c r="G174" s="233"/>
      <c r="H174" s="236">
        <v>22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0"/>
      <c r="U174" s="241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42" t="s">
        <v>877</v>
      </c>
      <c r="AU174" s="242" t="s">
        <v>76</v>
      </c>
      <c r="AV174" s="10" t="s">
        <v>85</v>
      </c>
      <c r="AW174" s="10" t="s">
        <v>32</v>
      </c>
      <c r="AX174" s="10" t="s">
        <v>83</v>
      </c>
      <c r="AY174" s="242" t="s">
        <v>140</v>
      </c>
    </row>
    <row r="175" s="2" customFormat="1" ht="24.15" customHeight="1">
      <c r="A175" s="36"/>
      <c r="B175" s="37"/>
      <c r="C175" s="212" t="s">
        <v>301</v>
      </c>
      <c r="D175" s="212" t="s">
        <v>156</v>
      </c>
      <c r="E175" s="213" t="s">
        <v>895</v>
      </c>
      <c r="F175" s="214" t="s">
        <v>896</v>
      </c>
      <c r="G175" s="215" t="s">
        <v>763</v>
      </c>
      <c r="H175" s="216">
        <v>1.8</v>
      </c>
      <c r="I175" s="217"/>
      <c r="J175" s="218">
        <f>ROUND(I175*H175,2)</f>
        <v>0</v>
      </c>
      <c r="K175" s="219"/>
      <c r="L175" s="42"/>
      <c r="M175" s="220" t="s">
        <v>1</v>
      </c>
      <c r="N175" s="221" t="s">
        <v>41</v>
      </c>
      <c r="O175" s="89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8">
        <f>S175*H175</f>
        <v>0</v>
      </c>
      <c r="U175" s="209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10" t="s">
        <v>151</v>
      </c>
      <c r="AT175" s="210" t="s">
        <v>156</v>
      </c>
      <c r="AU175" s="210" t="s">
        <v>76</v>
      </c>
      <c r="AY175" s="15" t="s">
        <v>140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5" t="s">
        <v>83</v>
      </c>
      <c r="BK175" s="211">
        <f>ROUND(I175*H175,2)</f>
        <v>0</v>
      </c>
      <c r="BL175" s="15" t="s">
        <v>151</v>
      </c>
      <c r="BM175" s="210" t="s">
        <v>897</v>
      </c>
    </row>
    <row r="176" s="10" customFormat="1">
      <c r="A176" s="10"/>
      <c r="B176" s="232"/>
      <c r="C176" s="233"/>
      <c r="D176" s="227" t="s">
        <v>877</v>
      </c>
      <c r="E176" s="234" t="s">
        <v>1</v>
      </c>
      <c r="F176" s="235" t="s">
        <v>898</v>
      </c>
      <c r="G176" s="233"/>
      <c r="H176" s="236">
        <v>1.8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0"/>
      <c r="U176" s="241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42" t="s">
        <v>877</v>
      </c>
      <c r="AU176" s="242" t="s">
        <v>76</v>
      </c>
      <c r="AV176" s="10" t="s">
        <v>85</v>
      </c>
      <c r="AW176" s="10" t="s">
        <v>32</v>
      </c>
      <c r="AX176" s="10" t="s">
        <v>83</v>
      </c>
      <c r="AY176" s="242" t="s">
        <v>140</v>
      </c>
    </row>
    <row r="177" s="2" customFormat="1" ht="16.5" customHeight="1">
      <c r="A177" s="36"/>
      <c r="B177" s="37"/>
      <c r="C177" s="212" t="s">
        <v>305</v>
      </c>
      <c r="D177" s="212" t="s">
        <v>156</v>
      </c>
      <c r="E177" s="213" t="s">
        <v>899</v>
      </c>
      <c r="F177" s="214" t="s">
        <v>900</v>
      </c>
      <c r="G177" s="215" t="s">
        <v>820</v>
      </c>
      <c r="H177" s="216">
        <v>1.5569999999999999</v>
      </c>
      <c r="I177" s="217"/>
      <c r="J177" s="218">
        <f>ROUND(I177*H177,2)</f>
        <v>0</v>
      </c>
      <c r="K177" s="219"/>
      <c r="L177" s="42"/>
      <c r="M177" s="220" t="s">
        <v>1</v>
      </c>
      <c r="N177" s="221" t="s">
        <v>41</v>
      </c>
      <c r="O177" s="89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8">
        <f>S177*H177</f>
        <v>0</v>
      </c>
      <c r="U177" s="209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10" t="s">
        <v>151</v>
      </c>
      <c r="AT177" s="210" t="s">
        <v>156</v>
      </c>
      <c r="AU177" s="210" t="s">
        <v>76</v>
      </c>
      <c r="AY177" s="15" t="s">
        <v>140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5" t="s">
        <v>83</v>
      </c>
      <c r="BK177" s="211">
        <f>ROUND(I177*H177,2)</f>
        <v>0</v>
      </c>
      <c r="BL177" s="15" t="s">
        <v>151</v>
      </c>
      <c r="BM177" s="210" t="s">
        <v>901</v>
      </c>
    </row>
    <row r="178" s="2" customFormat="1" ht="24.15" customHeight="1">
      <c r="A178" s="36"/>
      <c r="B178" s="37"/>
      <c r="C178" s="212" t="s">
        <v>309</v>
      </c>
      <c r="D178" s="212" t="s">
        <v>156</v>
      </c>
      <c r="E178" s="213" t="s">
        <v>902</v>
      </c>
      <c r="F178" s="214" t="s">
        <v>903</v>
      </c>
      <c r="G178" s="215" t="s">
        <v>763</v>
      </c>
      <c r="H178" s="216">
        <v>52.935000000000002</v>
      </c>
      <c r="I178" s="217"/>
      <c r="J178" s="218">
        <f>ROUND(I178*H178,2)</f>
        <v>0</v>
      </c>
      <c r="K178" s="219"/>
      <c r="L178" s="42"/>
      <c r="M178" s="220" t="s">
        <v>1</v>
      </c>
      <c r="N178" s="221" t="s">
        <v>41</v>
      </c>
      <c r="O178" s="89"/>
      <c r="P178" s="208">
        <f>O178*H178</f>
        <v>0</v>
      </c>
      <c r="Q178" s="208">
        <v>0.00013999999999999999</v>
      </c>
      <c r="R178" s="208">
        <f>Q178*H178</f>
        <v>0.0074108999999999998</v>
      </c>
      <c r="S178" s="208">
        <v>0</v>
      </c>
      <c r="T178" s="208">
        <f>S178*H178</f>
        <v>0</v>
      </c>
      <c r="U178" s="209" t="s">
        <v>1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10" t="s">
        <v>200</v>
      </c>
      <c r="AT178" s="210" t="s">
        <v>156</v>
      </c>
      <c r="AU178" s="210" t="s">
        <v>76</v>
      </c>
      <c r="AY178" s="15" t="s">
        <v>140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5" t="s">
        <v>83</v>
      </c>
      <c r="BK178" s="211">
        <f>ROUND(I178*H178,2)</f>
        <v>0</v>
      </c>
      <c r="BL178" s="15" t="s">
        <v>200</v>
      </c>
      <c r="BM178" s="210" t="s">
        <v>904</v>
      </c>
    </row>
    <row r="179" s="2" customFormat="1" ht="24.15" customHeight="1">
      <c r="A179" s="36"/>
      <c r="B179" s="37"/>
      <c r="C179" s="212" t="s">
        <v>313</v>
      </c>
      <c r="D179" s="212" t="s">
        <v>156</v>
      </c>
      <c r="E179" s="213" t="s">
        <v>905</v>
      </c>
      <c r="F179" s="214" t="s">
        <v>906</v>
      </c>
      <c r="G179" s="215" t="s">
        <v>763</v>
      </c>
      <c r="H179" s="216">
        <v>52.935000000000002</v>
      </c>
      <c r="I179" s="217"/>
      <c r="J179" s="218">
        <f>ROUND(I179*H179,2)</f>
        <v>0</v>
      </c>
      <c r="K179" s="219"/>
      <c r="L179" s="42"/>
      <c r="M179" s="220" t="s">
        <v>1</v>
      </c>
      <c r="N179" s="221" t="s">
        <v>41</v>
      </c>
      <c r="O179" s="89"/>
      <c r="P179" s="208">
        <f>O179*H179</f>
        <v>0</v>
      </c>
      <c r="Q179" s="208">
        <v>0.00072000000000000005</v>
      </c>
      <c r="R179" s="208">
        <f>Q179*H179</f>
        <v>0.038113200000000007</v>
      </c>
      <c r="S179" s="208">
        <v>0</v>
      </c>
      <c r="T179" s="208">
        <f>S179*H179</f>
        <v>0</v>
      </c>
      <c r="U179" s="209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10" t="s">
        <v>200</v>
      </c>
      <c r="AT179" s="210" t="s">
        <v>156</v>
      </c>
      <c r="AU179" s="210" t="s">
        <v>76</v>
      </c>
      <c r="AY179" s="15" t="s">
        <v>140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5" t="s">
        <v>83</v>
      </c>
      <c r="BK179" s="211">
        <f>ROUND(I179*H179,2)</f>
        <v>0</v>
      </c>
      <c r="BL179" s="15" t="s">
        <v>200</v>
      </c>
      <c r="BM179" s="210" t="s">
        <v>907</v>
      </c>
    </row>
    <row r="180" s="2" customFormat="1" ht="16.5" customHeight="1">
      <c r="A180" s="36"/>
      <c r="B180" s="37"/>
      <c r="C180" s="212" t="s">
        <v>317</v>
      </c>
      <c r="D180" s="212" t="s">
        <v>156</v>
      </c>
      <c r="E180" s="213" t="s">
        <v>908</v>
      </c>
      <c r="F180" s="214" t="s">
        <v>909</v>
      </c>
      <c r="G180" s="215" t="s">
        <v>187</v>
      </c>
      <c r="H180" s="216">
        <v>60</v>
      </c>
      <c r="I180" s="217"/>
      <c r="J180" s="218">
        <f>ROUND(I180*H180,2)</f>
        <v>0</v>
      </c>
      <c r="K180" s="219"/>
      <c r="L180" s="42"/>
      <c r="M180" s="222" t="s">
        <v>1</v>
      </c>
      <c r="N180" s="223" t="s">
        <v>41</v>
      </c>
      <c r="O180" s="224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5">
        <f>S180*H180</f>
        <v>0</v>
      </c>
      <c r="U180" s="226" t="s">
        <v>1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0" t="s">
        <v>83</v>
      </c>
      <c r="AT180" s="210" t="s">
        <v>156</v>
      </c>
      <c r="AU180" s="210" t="s">
        <v>76</v>
      </c>
      <c r="AY180" s="15" t="s">
        <v>140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5" t="s">
        <v>83</v>
      </c>
      <c r="BK180" s="211">
        <f>ROUND(I180*H180,2)</f>
        <v>0</v>
      </c>
      <c r="BL180" s="15" t="s">
        <v>83</v>
      </c>
      <c r="BM180" s="210" t="s">
        <v>910</v>
      </c>
    </row>
    <row r="181" s="2" customFormat="1" ht="6.96" customHeight="1">
      <c r="A181" s="36"/>
      <c r="B181" s="64"/>
      <c r="C181" s="65"/>
      <c r="D181" s="65"/>
      <c r="E181" s="65"/>
      <c r="F181" s="65"/>
      <c r="G181" s="65"/>
      <c r="H181" s="65"/>
      <c r="I181" s="65"/>
      <c r="J181" s="65"/>
      <c r="K181" s="65"/>
      <c r="L181" s="42"/>
      <c r="M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</row>
  </sheetData>
  <sheetProtection sheet="1" autoFilter="0" formatColumns="0" formatRows="0" objects="1" scenarios="1" spinCount="100000" saltValue="HDrfatsdawL9nxi7ljXgNXRUXcA6pH05RGYGz14tVO4w4DfpSjeABUNEn71SQvJY9yd50eGTD6Bu1aTa7CzXRQ==" hashValue="64nzXSTqrg8oRNPUB0dLhKeH5dTbpJJV7sMEdkY+hdAW5y2nCeZtYFUhI776tVun5XRKD77F79WFNzL7u8HTaQ==" algorithmName="SHA-512" password="CC35"/>
  <autoFilter ref="C119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911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ROUND((SUM(BE120:BE127)),  2)</f>
        <v>0</v>
      </c>
      <c r="G35" s="36"/>
      <c r="H35" s="36"/>
      <c r="I35" s="162">
        <v>0.20999999999999999</v>
      </c>
      <c r="J35" s="161">
        <f>ROUND(((SUM(BE120:BE127))*I35),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ROUND((SUM(BF120:BF127)),  2)</f>
        <v>0</v>
      </c>
      <c r="G36" s="36"/>
      <c r="H36" s="36"/>
      <c r="I36" s="162">
        <v>0.14999999999999999</v>
      </c>
      <c r="J36" s="161">
        <f>ROUND(((SUM(BF120:BF127))*I36),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ROUND((SUM(BG120:BG127)),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ROUND((SUM(BH120:BH127)),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ROUND((SUM(BI120:BI127)),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01.5. - Náklady na dopravu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01.5. - Náklady na dopravu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obvod SSZT Plzeň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SUM(P121:P127)</f>
        <v>0</v>
      </c>
      <c r="Q120" s="102"/>
      <c r="R120" s="195">
        <f>SUM(R121:R127)</f>
        <v>0</v>
      </c>
      <c r="S120" s="102"/>
      <c r="T120" s="195">
        <f>SUM(T121:T127)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SUM(BK121:BK127)</f>
        <v>0</v>
      </c>
    </row>
    <row r="121" s="2" customFormat="1" ht="44.25" customHeight="1">
      <c r="A121" s="36"/>
      <c r="B121" s="37"/>
      <c r="C121" s="212" t="s">
        <v>83</v>
      </c>
      <c r="D121" s="212" t="s">
        <v>156</v>
      </c>
      <c r="E121" s="213" t="s">
        <v>912</v>
      </c>
      <c r="F121" s="214" t="s">
        <v>913</v>
      </c>
      <c r="G121" s="215" t="s">
        <v>144</v>
      </c>
      <c r="H121" s="216">
        <v>45</v>
      </c>
      <c r="I121" s="217"/>
      <c r="J121" s="218">
        <f>ROUND(I121*H121,2)</f>
        <v>0</v>
      </c>
      <c r="K121" s="219"/>
      <c r="L121" s="42"/>
      <c r="M121" s="220" t="s">
        <v>1</v>
      </c>
      <c r="N121" s="221" t="s">
        <v>41</v>
      </c>
      <c r="O121" s="89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914</v>
      </c>
      <c r="AT121" s="210" t="s">
        <v>156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914</v>
      </c>
      <c r="BM121" s="210" t="s">
        <v>915</v>
      </c>
    </row>
    <row r="122" s="2" customFormat="1">
      <c r="A122" s="36"/>
      <c r="B122" s="37"/>
      <c r="C122" s="38"/>
      <c r="D122" s="227" t="s">
        <v>503</v>
      </c>
      <c r="E122" s="38"/>
      <c r="F122" s="228" t="s">
        <v>916</v>
      </c>
      <c r="G122" s="38"/>
      <c r="H122" s="38"/>
      <c r="I122" s="229"/>
      <c r="J122" s="38"/>
      <c r="K122" s="38"/>
      <c r="L122" s="42"/>
      <c r="M122" s="230"/>
      <c r="N122" s="231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503</v>
      </c>
      <c r="AU122" s="15" t="s">
        <v>76</v>
      </c>
    </row>
    <row r="123" s="2" customFormat="1" ht="49.05" customHeight="1">
      <c r="A123" s="36"/>
      <c r="B123" s="37"/>
      <c r="C123" s="212" t="s">
        <v>85</v>
      </c>
      <c r="D123" s="212" t="s">
        <v>156</v>
      </c>
      <c r="E123" s="213" t="s">
        <v>917</v>
      </c>
      <c r="F123" s="214" t="s">
        <v>918</v>
      </c>
      <c r="G123" s="215" t="s">
        <v>820</v>
      </c>
      <c r="H123" s="216">
        <v>5</v>
      </c>
      <c r="I123" s="217"/>
      <c r="J123" s="218">
        <f>ROUND(I123*H123,2)</f>
        <v>0</v>
      </c>
      <c r="K123" s="219"/>
      <c r="L123" s="42"/>
      <c r="M123" s="220" t="s">
        <v>1</v>
      </c>
      <c r="N123" s="221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914</v>
      </c>
      <c r="AT123" s="210" t="s">
        <v>156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914</v>
      </c>
      <c r="BM123" s="210" t="s">
        <v>919</v>
      </c>
    </row>
    <row r="124" s="2" customFormat="1">
      <c r="A124" s="36"/>
      <c r="B124" s="37"/>
      <c r="C124" s="38"/>
      <c r="D124" s="227" t="s">
        <v>503</v>
      </c>
      <c r="E124" s="38"/>
      <c r="F124" s="228" t="s">
        <v>920</v>
      </c>
      <c r="G124" s="38"/>
      <c r="H124" s="38"/>
      <c r="I124" s="229"/>
      <c r="J124" s="38"/>
      <c r="K124" s="38"/>
      <c r="L124" s="42"/>
      <c r="M124" s="230"/>
      <c r="N124" s="231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503</v>
      </c>
      <c r="AU124" s="15" t="s">
        <v>76</v>
      </c>
    </row>
    <row r="125" s="2" customFormat="1" ht="21.75" customHeight="1">
      <c r="A125" s="36"/>
      <c r="B125" s="37"/>
      <c r="C125" s="212" t="s">
        <v>147</v>
      </c>
      <c r="D125" s="212" t="s">
        <v>156</v>
      </c>
      <c r="E125" s="213" t="s">
        <v>921</v>
      </c>
      <c r="F125" s="214" t="s">
        <v>922</v>
      </c>
      <c r="G125" s="215" t="s">
        <v>820</v>
      </c>
      <c r="H125" s="216">
        <v>2</v>
      </c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914</v>
      </c>
      <c r="AT125" s="210" t="s">
        <v>156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914</v>
      </c>
      <c r="BM125" s="210" t="s">
        <v>923</v>
      </c>
    </row>
    <row r="126" s="2" customFormat="1" ht="24.15" customHeight="1">
      <c r="A126" s="36"/>
      <c r="B126" s="37"/>
      <c r="C126" s="212" t="s">
        <v>151</v>
      </c>
      <c r="D126" s="212" t="s">
        <v>156</v>
      </c>
      <c r="E126" s="213" t="s">
        <v>924</v>
      </c>
      <c r="F126" s="214" t="s">
        <v>925</v>
      </c>
      <c r="G126" s="215" t="s">
        <v>820</v>
      </c>
      <c r="H126" s="216">
        <v>6</v>
      </c>
      <c r="I126" s="217"/>
      <c r="J126" s="218">
        <f>ROUND(I126*H126,2)</f>
        <v>0</v>
      </c>
      <c r="K126" s="219"/>
      <c r="L126" s="42"/>
      <c r="M126" s="220" t="s">
        <v>1</v>
      </c>
      <c r="N126" s="221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914</v>
      </c>
      <c r="AT126" s="210" t="s">
        <v>156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914</v>
      </c>
      <c r="BM126" s="210" t="s">
        <v>926</v>
      </c>
    </row>
    <row r="127" s="2" customFormat="1" ht="24.15" customHeight="1">
      <c r="A127" s="36"/>
      <c r="B127" s="37"/>
      <c r="C127" s="212" t="s">
        <v>155</v>
      </c>
      <c r="D127" s="212" t="s">
        <v>156</v>
      </c>
      <c r="E127" s="213" t="s">
        <v>927</v>
      </c>
      <c r="F127" s="214" t="s">
        <v>928</v>
      </c>
      <c r="G127" s="215" t="s">
        <v>144</v>
      </c>
      <c r="H127" s="216">
        <v>2</v>
      </c>
      <c r="I127" s="217"/>
      <c r="J127" s="218">
        <f>ROUND(I127*H127,2)</f>
        <v>0</v>
      </c>
      <c r="K127" s="219"/>
      <c r="L127" s="42"/>
      <c r="M127" s="222" t="s">
        <v>1</v>
      </c>
      <c r="N127" s="223" t="s">
        <v>41</v>
      </c>
      <c r="O127" s="224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5">
        <f>S127*H127</f>
        <v>0</v>
      </c>
      <c r="U127" s="226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914</v>
      </c>
      <c r="AT127" s="210" t="s">
        <v>156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914</v>
      </c>
      <c r="BM127" s="210" t="s">
        <v>929</v>
      </c>
    </row>
    <row r="128" s="2" customFormat="1" ht="6.96" customHeight="1">
      <c r="A128" s="36"/>
      <c r="B128" s="64"/>
      <c r="C128" s="65"/>
      <c r="D128" s="65"/>
      <c r="E128" s="65"/>
      <c r="F128" s="65"/>
      <c r="G128" s="65"/>
      <c r="H128" s="65"/>
      <c r="I128" s="65"/>
      <c r="J128" s="65"/>
      <c r="K128" s="65"/>
      <c r="L128" s="42"/>
      <c r="M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</sheetData>
  <sheetProtection sheet="1" autoFilter="0" formatColumns="0" formatRows="0" objects="1" scenarios="1" spinCount="100000" saltValue="80khuraP6MREuaLYmVmwtdKylT+X3vfiluSYxbX4x4DzcKJbxWK0PwKRwy2lTKdVe6GqKRgK0d6XWmpzhguKUw==" hashValue="ftEf2Ea2mMNxozwI5oto2NH9cLYrVxX7mIieQWVex/NzKy1gz6uu2c9l+Glg0ZoU0CisVsRPEPtSc/tsGUAZLg==" algorithmName="SHA-512" password="CC35"/>
  <autoFilter ref="C119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113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930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ROUND((SUM(BE120:BE133)),  2)</f>
        <v>0</v>
      </c>
      <c r="G35" s="36"/>
      <c r="H35" s="36"/>
      <c r="I35" s="162">
        <v>0.20999999999999999</v>
      </c>
      <c r="J35" s="161">
        <f>ROUND(((SUM(BE120:BE133))*I35),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ROUND((SUM(BF120:BF133)),  2)</f>
        <v>0</v>
      </c>
      <c r="G36" s="36"/>
      <c r="H36" s="36"/>
      <c r="I36" s="162">
        <v>0.14999999999999999</v>
      </c>
      <c r="J36" s="161">
        <f>ROUND(((SUM(BF120:BF133))*I36),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ROUND((SUM(BG120:BG133)),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ROUND((SUM(BH120:BH133)),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ROUND((SUM(BI120:BI133)),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01.6. - Materiál zadavatele - NEOCEŇOVAT!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122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 xml:space="preserve">Oprava přejezdu P706 v km 20,905,  P816 v km 20,167, P631 v km 162,610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112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113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114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01.6. - Materiál zadavatele - NEOCEŇOVAT!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obvod SSZT Plzeň</v>
      </c>
      <c r="G114" s="38"/>
      <c r="H114" s="38"/>
      <c r="I114" s="30" t="s">
        <v>22</v>
      </c>
      <c r="J114" s="77" t="str">
        <f>IF(J14="","",J14)</f>
        <v>2. 3. 2023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123</v>
      </c>
      <c r="D119" s="189" t="s">
        <v>61</v>
      </c>
      <c r="E119" s="189" t="s">
        <v>57</v>
      </c>
      <c r="F119" s="189" t="s">
        <v>58</v>
      </c>
      <c r="G119" s="189" t="s">
        <v>124</v>
      </c>
      <c r="H119" s="189" t="s">
        <v>125</v>
      </c>
      <c r="I119" s="189" t="s">
        <v>126</v>
      </c>
      <c r="J119" s="190" t="s">
        <v>119</v>
      </c>
      <c r="K119" s="191" t="s">
        <v>127</v>
      </c>
      <c r="L119" s="192"/>
      <c r="M119" s="98" t="s">
        <v>1</v>
      </c>
      <c r="N119" s="99" t="s">
        <v>40</v>
      </c>
      <c r="O119" s="99" t="s">
        <v>128</v>
      </c>
      <c r="P119" s="99" t="s">
        <v>129</v>
      </c>
      <c r="Q119" s="99" t="s">
        <v>130</v>
      </c>
      <c r="R119" s="99" t="s">
        <v>131</v>
      </c>
      <c r="S119" s="99" t="s">
        <v>132</v>
      </c>
      <c r="T119" s="99" t="s">
        <v>133</v>
      </c>
      <c r="U119" s="100" t="s">
        <v>134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135</v>
      </c>
      <c r="D120" s="38"/>
      <c r="E120" s="38"/>
      <c r="F120" s="38"/>
      <c r="G120" s="38"/>
      <c r="H120" s="38"/>
      <c r="I120" s="38"/>
      <c r="J120" s="193">
        <f>BK120</f>
        <v>0</v>
      </c>
      <c r="K120" s="38"/>
      <c r="L120" s="42"/>
      <c r="M120" s="101"/>
      <c r="N120" s="194"/>
      <c r="O120" s="102"/>
      <c r="P120" s="195">
        <f>SUM(P121:P133)</f>
        <v>0</v>
      </c>
      <c r="Q120" s="102"/>
      <c r="R120" s="195">
        <f>SUM(R121:R133)</f>
        <v>0</v>
      </c>
      <c r="S120" s="102"/>
      <c r="T120" s="195">
        <f>SUM(T121:T133)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75</v>
      </c>
      <c r="AU120" s="15" t="s">
        <v>121</v>
      </c>
      <c r="BK120" s="196">
        <f>SUM(BK121:BK133)</f>
        <v>0</v>
      </c>
    </row>
    <row r="121" s="2" customFormat="1" ht="24.15" customHeight="1">
      <c r="A121" s="36"/>
      <c r="B121" s="37"/>
      <c r="C121" s="197" t="s">
        <v>83</v>
      </c>
      <c r="D121" s="197" t="s">
        <v>136</v>
      </c>
      <c r="E121" s="198" t="s">
        <v>931</v>
      </c>
      <c r="F121" s="199" t="s">
        <v>932</v>
      </c>
      <c r="G121" s="200" t="s">
        <v>144</v>
      </c>
      <c r="H121" s="201">
        <v>4</v>
      </c>
      <c r="I121" s="202"/>
      <c r="J121" s="203">
        <f>ROUND(I121*H121,2)</f>
        <v>0</v>
      </c>
      <c r="K121" s="204"/>
      <c r="L121" s="205"/>
      <c r="M121" s="206" t="s">
        <v>1</v>
      </c>
      <c r="N121" s="207" t="s">
        <v>41</v>
      </c>
      <c r="O121" s="89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8">
        <f>S121*H121</f>
        <v>0</v>
      </c>
      <c r="U121" s="209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10" t="s">
        <v>85</v>
      </c>
      <c r="AT121" s="210" t="s">
        <v>136</v>
      </c>
      <c r="AU121" s="210" t="s">
        <v>76</v>
      </c>
      <c r="AY121" s="15" t="s">
        <v>140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5" t="s">
        <v>83</v>
      </c>
      <c r="BK121" s="211">
        <f>ROUND(I121*H121,2)</f>
        <v>0</v>
      </c>
      <c r="BL121" s="15" t="s">
        <v>83</v>
      </c>
      <c r="BM121" s="210" t="s">
        <v>933</v>
      </c>
    </row>
    <row r="122" s="2" customFormat="1" ht="16.5" customHeight="1">
      <c r="A122" s="36"/>
      <c r="B122" s="37"/>
      <c r="C122" s="197" t="s">
        <v>85</v>
      </c>
      <c r="D122" s="197" t="s">
        <v>136</v>
      </c>
      <c r="E122" s="198" t="s">
        <v>934</v>
      </c>
      <c r="F122" s="199" t="s">
        <v>935</v>
      </c>
      <c r="G122" s="200" t="s">
        <v>144</v>
      </c>
      <c r="H122" s="201">
        <v>6</v>
      </c>
      <c r="I122" s="202"/>
      <c r="J122" s="203">
        <f>ROUND(I122*H122,2)</f>
        <v>0</v>
      </c>
      <c r="K122" s="204"/>
      <c r="L122" s="205"/>
      <c r="M122" s="206" t="s">
        <v>1</v>
      </c>
      <c r="N122" s="207" t="s">
        <v>41</v>
      </c>
      <c r="O122" s="89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8">
        <f>S122*H122</f>
        <v>0</v>
      </c>
      <c r="U122" s="209" t="s">
        <v>1</v>
      </c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10" t="s">
        <v>85</v>
      </c>
      <c r="AT122" s="210" t="s">
        <v>136</v>
      </c>
      <c r="AU122" s="210" t="s">
        <v>76</v>
      </c>
      <c r="AY122" s="15" t="s">
        <v>140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83</v>
      </c>
      <c r="BK122" s="211">
        <f>ROUND(I122*H122,2)</f>
        <v>0</v>
      </c>
      <c r="BL122" s="15" t="s">
        <v>83</v>
      </c>
      <c r="BM122" s="210" t="s">
        <v>936</v>
      </c>
    </row>
    <row r="123" s="2" customFormat="1" ht="16.5" customHeight="1">
      <c r="A123" s="36"/>
      <c r="B123" s="37"/>
      <c r="C123" s="197" t="s">
        <v>147</v>
      </c>
      <c r="D123" s="197" t="s">
        <v>136</v>
      </c>
      <c r="E123" s="198" t="s">
        <v>937</v>
      </c>
      <c r="F123" s="199" t="s">
        <v>938</v>
      </c>
      <c r="G123" s="200" t="s">
        <v>144</v>
      </c>
      <c r="H123" s="201">
        <v>2</v>
      </c>
      <c r="I123" s="202"/>
      <c r="J123" s="203">
        <f>ROUND(I123*H123,2)</f>
        <v>0</v>
      </c>
      <c r="K123" s="204"/>
      <c r="L123" s="205"/>
      <c r="M123" s="206" t="s">
        <v>1</v>
      </c>
      <c r="N123" s="207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85</v>
      </c>
      <c r="AT123" s="210" t="s">
        <v>136</v>
      </c>
      <c r="AU123" s="210" t="s">
        <v>76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83</v>
      </c>
      <c r="BM123" s="210" t="s">
        <v>939</v>
      </c>
    </row>
    <row r="124" s="2" customFormat="1" ht="24.15" customHeight="1">
      <c r="A124" s="36"/>
      <c r="B124" s="37"/>
      <c r="C124" s="197" t="s">
        <v>151</v>
      </c>
      <c r="D124" s="197" t="s">
        <v>136</v>
      </c>
      <c r="E124" s="198" t="s">
        <v>940</v>
      </c>
      <c r="F124" s="199" t="s">
        <v>941</v>
      </c>
      <c r="G124" s="200" t="s">
        <v>144</v>
      </c>
      <c r="H124" s="201">
        <v>2</v>
      </c>
      <c r="I124" s="202"/>
      <c r="J124" s="203">
        <f>ROUND(I124*H124,2)</f>
        <v>0</v>
      </c>
      <c r="K124" s="204"/>
      <c r="L124" s="205"/>
      <c r="M124" s="206" t="s">
        <v>1</v>
      </c>
      <c r="N124" s="207" t="s">
        <v>41</v>
      </c>
      <c r="O124" s="89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8">
        <f>S124*H124</f>
        <v>0</v>
      </c>
      <c r="U124" s="209" t="s">
        <v>1</v>
      </c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10" t="s">
        <v>85</v>
      </c>
      <c r="AT124" s="210" t="s">
        <v>136</v>
      </c>
      <c r="AU124" s="210" t="s">
        <v>76</v>
      </c>
      <c r="AY124" s="15" t="s">
        <v>140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5" t="s">
        <v>83</v>
      </c>
      <c r="BK124" s="211">
        <f>ROUND(I124*H124,2)</f>
        <v>0</v>
      </c>
      <c r="BL124" s="15" t="s">
        <v>83</v>
      </c>
      <c r="BM124" s="210" t="s">
        <v>942</v>
      </c>
    </row>
    <row r="125" s="2" customFormat="1" ht="21.75" customHeight="1">
      <c r="A125" s="36"/>
      <c r="B125" s="37"/>
      <c r="C125" s="197" t="s">
        <v>155</v>
      </c>
      <c r="D125" s="197" t="s">
        <v>136</v>
      </c>
      <c r="E125" s="198" t="s">
        <v>943</v>
      </c>
      <c r="F125" s="199" t="s">
        <v>944</v>
      </c>
      <c r="G125" s="200" t="s">
        <v>144</v>
      </c>
      <c r="H125" s="201">
        <v>1</v>
      </c>
      <c r="I125" s="202"/>
      <c r="J125" s="203">
        <f>ROUND(I125*H125,2)</f>
        <v>0</v>
      </c>
      <c r="K125" s="204"/>
      <c r="L125" s="205"/>
      <c r="M125" s="206" t="s">
        <v>1</v>
      </c>
      <c r="N125" s="207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85</v>
      </c>
      <c r="AT125" s="210" t="s">
        <v>136</v>
      </c>
      <c r="AU125" s="210" t="s">
        <v>76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83</v>
      </c>
      <c r="BM125" s="210" t="s">
        <v>945</v>
      </c>
    </row>
    <row r="126" s="2" customFormat="1" ht="24.15" customHeight="1">
      <c r="A126" s="36"/>
      <c r="B126" s="37"/>
      <c r="C126" s="197" t="s">
        <v>160</v>
      </c>
      <c r="D126" s="197" t="s">
        <v>136</v>
      </c>
      <c r="E126" s="198" t="s">
        <v>946</v>
      </c>
      <c r="F126" s="199" t="s">
        <v>947</v>
      </c>
      <c r="G126" s="200" t="s">
        <v>144</v>
      </c>
      <c r="H126" s="201">
        <v>4</v>
      </c>
      <c r="I126" s="202"/>
      <c r="J126" s="203">
        <f>ROUND(I126*H126,2)</f>
        <v>0</v>
      </c>
      <c r="K126" s="204"/>
      <c r="L126" s="205"/>
      <c r="M126" s="206" t="s">
        <v>1</v>
      </c>
      <c r="N126" s="207" t="s">
        <v>41</v>
      </c>
      <c r="O126" s="89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8">
        <f>S126*H126</f>
        <v>0</v>
      </c>
      <c r="U126" s="209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10" t="s">
        <v>85</v>
      </c>
      <c r="AT126" s="210" t="s">
        <v>136</v>
      </c>
      <c r="AU126" s="210" t="s">
        <v>76</v>
      </c>
      <c r="AY126" s="15" t="s">
        <v>140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5" t="s">
        <v>83</v>
      </c>
      <c r="BK126" s="211">
        <f>ROUND(I126*H126,2)</f>
        <v>0</v>
      </c>
      <c r="BL126" s="15" t="s">
        <v>83</v>
      </c>
      <c r="BM126" s="210" t="s">
        <v>948</v>
      </c>
    </row>
    <row r="127" s="2" customFormat="1" ht="24.15" customHeight="1">
      <c r="A127" s="36"/>
      <c r="B127" s="37"/>
      <c r="C127" s="197" t="s">
        <v>164</v>
      </c>
      <c r="D127" s="197" t="s">
        <v>136</v>
      </c>
      <c r="E127" s="198" t="s">
        <v>949</v>
      </c>
      <c r="F127" s="199" t="s">
        <v>950</v>
      </c>
      <c r="G127" s="200" t="s">
        <v>144</v>
      </c>
      <c r="H127" s="201">
        <v>4</v>
      </c>
      <c r="I127" s="202"/>
      <c r="J127" s="203">
        <f>ROUND(I127*H127,2)</f>
        <v>0</v>
      </c>
      <c r="K127" s="204"/>
      <c r="L127" s="205"/>
      <c r="M127" s="206" t="s">
        <v>1</v>
      </c>
      <c r="N127" s="207" t="s">
        <v>41</v>
      </c>
      <c r="O127" s="89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85</v>
      </c>
      <c r="AT127" s="210" t="s">
        <v>136</v>
      </c>
      <c r="AU127" s="210" t="s">
        <v>76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83</v>
      </c>
      <c r="BM127" s="210" t="s">
        <v>951</v>
      </c>
    </row>
    <row r="128" s="2" customFormat="1" ht="24.15" customHeight="1">
      <c r="A128" s="36"/>
      <c r="B128" s="37"/>
      <c r="C128" s="197" t="s">
        <v>168</v>
      </c>
      <c r="D128" s="197" t="s">
        <v>136</v>
      </c>
      <c r="E128" s="198" t="s">
        <v>952</v>
      </c>
      <c r="F128" s="199" t="s">
        <v>953</v>
      </c>
      <c r="G128" s="200" t="s">
        <v>144</v>
      </c>
      <c r="H128" s="201">
        <v>4</v>
      </c>
      <c r="I128" s="202"/>
      <c r="J128" s="203">
        <f>ROUND(I128*H128,2)</f>
        <v>0</v>
      </c>
      <c r="K128" s="204"/>
      <c r="L128" s="205"/>
      <c r="M128" s="206" t="s">
        <v>1</v>
      </c>
      <c r="N128" s="207" t="s">
        <v>41</v>
      </c>
      <c r="O128" s="89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8">
        <f>S128*H128</f>
        <v>0</v>
      </c>
      <c r="U128" s="209" t="s">
        <v>1</v>
      </c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10" t="s">
        <v>85</v>
      </c>
      <c r="AT128" s="210" t="s">
        <v>136</v>
      </c>
      <c r="AU128" s="210" t="s">
        <v>76</v>
      </c>
      <c r="AY128" s="15" t="s">
        <v>140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5" t="s">
        <v>83</v>
      </c>
      <c r="BK128" s="211">
        <f>ROUND(I128*H128,2)</f>
        <v>0</v>
      </c>
      <c r="BL128" s="15" t="s">
        <v>83</v>
      </c>
      <c r="BM128" s="210" t="s">
        <v>954</v>
      </c>
    </row>
    <row r="129" s="2" customFormat="1" ht="24.15" customHeight="1">
      <c r="A129" s="36"/>
      <c r="B129" s="37"/>
      <c r="C129" s="197" t="s">
        <v>172</v>
      </c>
      <c r="D129" s="197" t="s">
        <v>136</v>
      </c>
      <c r="E129" s="198" t="s">
        <v>955</v>
      </c>
      <c r="F129" s="199" t="s">
        <v>956</v>
      </c>
      <c r="G129" s="200" t="s">
        <v>144</v>
      </c>
      <c r="H129" s="201">
        <v>4</v>
      </c>
      <c r="I129" s="202"/>
      <c r="J129" s="203">
        <f>ROUND(I129*H129,2)</f>
        <v>0</v>
      </c>
      <c r="K129" s="204"/>
      <c r="L129" s="205"/>
      <c r="M129" s="206" t="s">
        <v>1</v>
      </c>
      <c r="N129" s="207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85</v>
      </c>
      <c r="AT129" s="210" t="s">
        <v>136</v>
      </c>
      <c r="AU129" s="210" t="s">
        <v>76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83</v>
      </c>
      <c r="BM129" s="210" t="s">
        <v>957</v>
      </c>
    </row>
    <row r="130" s="2" customFormat="1" ht="24.15" customHeight="1">
      <c r="A130" s="36"/>
      <c r="B130" s="37"/>
      <c r="C130" s="197" t="s">
        <v>176</v>
      </c>
      <c r="D130" s="197" t="s">
        <v>136</v>
      </c>
      <c r="E130" s="198" t="s">
        <v>958</v>
      </c>
      <c r="F130" s="199" t="s">
        <v>959</v>
      </c>
      <c r="G130" s="200" t="s">
        <v>144</v>
      </c>
      <c r="H130" s="201">
        <v>12</v>
      </c>
      <c r="I130" s="202"/>
      <c r="J130" s="203">
        <f>ROUND(I130*H130,2)</f>
        <v>0</v>
      </c>
      <c r="K130" s="204"/>
      <c r="L130" s="205"/>
      <c r="M130" s="206" t="s">
        <v>1</v>
      </c>
      <c r="N130" s="207" t="s">
        <v>41</v>
      </c>
      <c r="O130" s="89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8">
        <f>S130*H130</f>
        <v>0</v>
      </c>
      <c r="U130" s="209" t="s">
        <v>1</v>
      </c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10" t="s">
        <v>85</v>
      </c>
      <c r="AT130" s="210" t="s">
        <v>136</v>
      </c>
      <c r="AU130" s="210" t="s">
        <v>76</v>
      </c>
      <c r="AY130" s="15" t="s">
        <v>140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5" t="s">
        <v>83</v>
      </c>
      <c r="BK130" s="211">
        <f>ROUND(I130*H130,2)</f>
        <v>0</v>
      </c>
      <c r="BL130" s="15" t="s">
        <v>83</v>
      </c>
      <c r="BM130" s="210" t="s">
        <v>960</v>
      </c>
    </row>
    <row r="131" s="2" customFormat="1" ht="24.15" customHeight="1">
      <c r="A131" s="36"/>
      <c r="B131" s="37"/>
      <c r="C131" s="197" t="s">
        <v>180</v>
      </c>
      <c r="D131" s="197" t="s">
        <v>136</v>
      </c>
      <c r="E131" s="198" t="s">
        <v>961</v>
      </c>
      <c r="F131" s="199" t="s">
        <v>962</v>
      </c>
      <c r="G131" s="200" t="s">
        <v>144</v>
      </c>
      <c r="H131" s="201">
        <v>4</v>
      </c>
      <c r="I131" s="202"/>
      <c r="J131" s="203">
        <f>ROUND(I131*H131,2)</f>
        <v>0</v>
      </c>
      <c r="K131" s="204"/>
      <c r="L131" s="205"/>
      <c r="M131" s="206" t="s">
        <v>1</v>
      </c>
      <c r="N131" s="207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85</v>
      </c>
      <c r="AT131" s="210" t="s">
        <v>136</v>
      </c>
      <c r="AU131" s="210" t="s">
        <v>76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83</v>
      </c>
      <c r="BM131" s="210" t="s">
        <v>963</v>
      </c>
    </row>
    <row r="132" s="2" customFormat="1" ht="24.15" customHeight="1">
      <c r="A132" s="36"/>
      <c r="B132" s="37"/>
      <c r="C132" s="197" t="s">
        <v>184</v>
      </c>
      <c r="D132" s="197" t="s">
        <v>136</v>
      </c>
      <c r="E132" s="198" t="s">
        <v>964</v>
      </c>
      <c r="F132" s="199" t="s">
        <v>965</v>
      </c>
      <c r="G132" s="200" t="s">
        <v>144</v>
      </c>
      <c r="H132" s="201">
        <v>2</v>
      </c>
      <c r="I132" s="202"/>
      <c r="J132" s="203">
        <f>ROUND(I132*H132,2)</f>
        <v>0</v>
      </c>
      <c r="K132" s="204"/>
      <c r="L132" s="205"/>
      <c r="M132" s="206" t="s">
        <v>1</v>
      </c>
      <c r="N132" s="207" t="s">
        <v>41</v>
      </c>
      <c r="O132" s="89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8">
        <f>S132*H132</f>
        <v>0</v>
      </c>
      <c r="U132" s="209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10" t="s">
        <v>85</v>
      </c>
      <c r="AT132" s="210" t="s">
        <v>136</v>
      </c>
      <c r="AU132" s="210" t="s">
        <v>76</v>
      </c>
      <c r="AY132" s="15" t="s">
        <v>140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5" t="s">
        <v>83</v>
      </c>
      <c r="BK132" s="211">
        <f>ROUND(I132*H132,2)</f>
        <v>0</v>
      </c>
      <c r="BL132" s="15" t="s">
        <v>83</v>
      </c>
      <c r="BM132" s="210" t="s">
        <v>966</v>
      </c>
    </row>
    <row r="133" s="2" customFormat="1" ht="33" customHeight="1">
      <c r="A133" s="36"/>
      <c r="B133" s="37"/>
      <c r="C133" s="197" t="s">
        <v>189</v>
      </c>
      <c r="D133" s="197" t="s">
        <v>136</v>
      </c>
      <c r="E133" s="198" t="s">
        <v>967</v>
      </c>
      <c r="F133" s="199" t="s">
        <v>968</v>
      </c>
      <c r="G133" s="200" t="s">
        <v>144</v>
      </c>
      <c r="H133" s="201">
        <v>2</v>
      </c>
      <c r="I133" s="202"/>
      <c r="J133" s="203">
        <f>ROUND(I133*H133,2)</f>
        <v>0</v>
      </c>
      <c r="K133" s="204"/>
      <c r="L133" s="205"/>
      <c r="M133" s="254" t="s">
        <v>1</v>
      </c>
      <c r="N133" s="255" t="s">
        <v>41</v>
      </c>
      <c r="O133" s="224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5">
        <f>S133*H133</f>
        <v>0</v>
      </c>
      <c r="U133" s="226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10" t="s">
        <v>85</v>
      </c>
      <c r="AT133" s="210" t="s">
        <v>136</v>
      </c>
      <c r="AU133" s="210" t="s">
        <v>76</v>
      </c>
      <c r="AY133" s="15" t="s">
        <v>140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5" t="s">
        <v>83</v>
      </c>
      <c r="BK133" s="211">
        <f>ROUND(I133*H133,2)</f>
        <v>0</v>
      </c>
      <c r="BL133" s="15" t="s">
        <v>83</v>
      </c>
      <c r="BM133" s="210" t="s">
        <v>969</v>
      </c>
    </row>
    <row r="134" s="2" customFormat="1" ht="6.96" customHeight="1">
      <c r="A134" s="36"/>
      <c r="B134" s="64"/>
      <c r="C134" s="65"/>
      <c r="D134" s="65"/>
      <c r="E134" s="65"/>
      <c r="F134" s="65"/>
      <c r="G134" s="65"/>
      <c r="H134" s="65"/>
      <c r="I134" s="65"/>
      <c r="J134" s="65"/>
      <c r="K134" s="65"/>
      <c r="L134" s="42"/>
      <c r="M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</sheetData>
  <sheetProtection sheet="1" autoFilter="0" formatColumns="0" formatRows="0" objects="1" scenarios="1" spinCount="100000" saltValue="ymW1P1HGJSAc2EJHdGBsOqP5aoumLx3rnSVOsJ4UI8sh+IwGpK3oEBf9v5uUlaiLgifTGaYVSQ+/EcE7xZnNvg==" hashValue="kGkvpPj+cd85f8IragDFoQPZiKTBOZNesfpmmiRD3seFJxt2KAP2hfa+ETXvTehAjPwKo8yWetH6VVRIN4XDvA==" algorithmName="SHA-512" password="CC35"/>
  <autoFilter ref="C119:K1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110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85</v>
      </c>
    </row>
    <row r="4" hidden="1" s="1" customFormat="1" ht="24.96" customHeight="1">
      <c r="B4" s="18"/>
      <c r="D4" s="146" t="s">
        <v>111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 xml:space="preserve">Oprava přejezdu P706 v km 20,905,  P816 v km 20,167, P631 v km 162,610</v>
      </c>
      <c r="F7" s="148"/>
      <c r="G7" s="148"/>
      <c r="H7" s="148"/>
      <c r="L7" s="18"/>
    </row>
    <row r="8" hidden="1" s="1" customFormat="1" ht="12" customHeight="1">
      <c r="B8" s="18"/>
      <c r="D8" s="148" t="s">
        <v>112</v>
      </c>
      <c r="L8" s="18"/>
    </row>
    <row r="9" hidden="1" s="2" customFormat="1" ht="16.5" customHeight="1">
      <c r="A9" s="36"/>
      <c r="B9" s="42"/>
      <c r="C9" s="36"/>
      <c r="D9" s="36"/>
      <c r="E9" s="149" t="s">
        <v>970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114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971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2. 3. 2023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36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38</v>
      </c>
      <c r="G34" s="36"/>
      <c r="H34" s="36"/>
      <c r="I34" s="159" t="s">
        <v>37</v>
      </c>
      <c r="J34" s="159" t="s">
        <v>39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40</v>
      </c>
      <c r="E35" s="148" t="s">
        <v>41</v>
      </c>
      <c r="F35" s="161">
        <f>ROUND((SUM(BE121:BE132)),  2)</f>
        <v>0</v>
      </c>
      <c r="G35" s="36"/>
      <c r="H35" s="36"/>
      <c r="I35" s="162">
        <v>0.20999999999999999</v>
      </c>
      <c r="J35" s="161">
        <f>ROUND(((SUM(BE121:BE132))*I35),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42</v>
      </c>
      <c r="F36" s="161">
        <f>ROUND((SUM(BF121:BF132)),  2)</f>
        <v>0</v>
      </c>
      <c r="G36" s="36"/>
      <c r="H36" s="36"/>
      <c r="I36" s="162">
        <v>0.14999999999999999</v>
      </c>
      <c r="J36" s="161">
        <f>ROUND(((SUM(BF121:BF132))*I36),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43</v>
      </c>
      <c r="F37" s="161">
        <f>ROUND((SUM(BG121:BG132)),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44</v>
      </c>
      <c r="F38" s="161">
        <f>ROUND((SUM(BH121:BH132)),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45</v>
      </c>
      <c r="F39" s="161">
        <f>ROUND((SUM(BI121:BI132)),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49</v>
      </c>
      <c r="E50" s="171"/>
      <c r="F50" s="171"/>
      <c r="G50" s="170" t="s">
        <v>50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51</v>
      </c>
      <c r="E61" s="173"/>
      <c r="F61" s="174" t="s">
        <v>52</v>
      </c>
      <c r="G61" s="172" t="s">
        <v>51</v>
      </c>
      <c r="H61" s="173"/>
      <c r="I61" s="173"/>
      <c r="J61" s="175" t="s">
        <v>52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53</v>
      </c>
      <c r="E65" s="176"/>
      <c r="F65" s="176"/>
      <c r="G65" s="170" t="s">
        <v>54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51</v>
      </c>
      <c r="E76" s="173"/>
      <c r="F76" s="174" t="s">
        <v>52</v>
      </c>
      <c r="G76" s="172" t="s">
        <v>51</v>
      </c>
      <c r="H76" s="173"/>
      <c r="I76" s="173"/>
      <c r="J76" s="175" t="s">
        <v>52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 xml:space="preserve">Oprava přejezdu P706 v km 20,905,  P816 v km 20,167, P631 v km 162,610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112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970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114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02.2. - Vedlejší a ostatní náklady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2. 3. 2023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hidden="1" s="12" customFormat="1" ht="24.96" customHeight="1">
      <c r="A99" s="12"/>
      <c r="B99" s="256"/>
      <c r="C99" s="257"/>
      <c r="D99" s="258" t="s">
        <v>972</v>
      </c>
      <c r="E99" s="259"/>
      <c r="F99" s="259"/>
      <c r="G99" s="259"/>
      <c r="H99" s="259"/>
      <c r="I99" s="259"/>
      <c r="J99" s="260">
        <f>J122</f>
        <v>0</v>
      </c>
      <c r="K99" s="257"/>
      <c r="L99" s="26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/>
    <row r="103" hidden="1"/>
    <row r="104" hidden="1"/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122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8"/>
      <c r="D109" s="38"/>
      <c r="E109" s="181" t="str">
        <f>E7</f>
        <v xml:space="preserve">Oprava přejezdu P706 v km 20,905,  P816 v km 20,167, P631 v km 162,610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112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970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114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02.2. - Vedlejší a ostatní náklady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obvod SSZT Plzeň</v>
      </c>
      <c r="G115" s="38"/>
      <c r="H115" s="38"/>
      <c r="I115" s="30" t="s">
        <v>22</v>
      </c>
      <c r="J115" s="77" t="str">
        <f>IF(J14="","",J14)</f>
        <v>2. 3. 2023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 státní organizace</v>
      </c>
      <c r="G117" s="38"/>
      <c r="H117" s="38"/>
      <c r="I117" s="30" t="s">
        <v>30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IF(E20="","",E20)</f>
        <v>Vyplň údaj</v>
      </c>
      <c r="G118" s="38"/>
      <c r="H118" s="38"/>
      <c r="I118" s="30" t="s">
        <v>33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9" customFormat="1" ht="29.28" customHeight="1">
      <c r="A120" s="186"/>
      <c r="B120" s="187"/>
      <c r="C120" s="188" t="s">
        <v>123</v>
      </c>
      <c r="D120" s="189" t="s">
        <v>61</v>
      </c>
      <c r="E120" s="189" t="s">
        <v>57</v>
      </c>
      <c r="F120" s="189" t="s">
        <v>58</v>
      </c>
      <c r="G120" s="189" t="s">
        <v>124</v>
      </c>
      <c r="H120" s="189" t="s">
        <v>125</v>
      </c>
      <c r="I120" s="189" t="s">
        <v>126</v>
      </c>
      <c r="J120" s="190" t="s">
        <v>119</v>
      </c>
      <c r="K120" s="191" t="s">
        <v>127</v>
      </c>
      <c r="L120" s="192"/>
      <c r="M120" s="98" t="s">
        <v>1</v>
      </c>
      <c r="N120" s="99" t="s">
        <v>40</v>
      </c>
      <c r="O120" s="99" t="s">
        <v>128</v>
      </c>
      <c r="P120" s="99" t="s">
        <v>129</v>
      </c>
      <c r="Q120" s="99" t="s">
        <v>130</v>
      </c>
      <c r="R120" s="99" t="s">
        <v>131</v>
      </c>
      <c r="S120" s="99" t="s">
        <v>132</v>
      </c>
      <c r="T120" s="99" t="s">
        <v>133</v>
      </c>
      <c r="U120" s="100" t="s">
        <v>134</v>
      </c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6"/>
      <c r="B121" s="37"/>
      <c r="C121" s="105" t="s">
        <v>135</v>
      </c>
      <c r="D121" s="38"/>
      <c r="E121" s="38"/>
      <c r="F121" s="38"/>
      <c r="G121" s="38"/>
      <c r="H121" s="38"/>
      <c r="I121" s="38"/>
      <c r="J121" s="193">
        <f>BK121</f>
        <v>0</v>
      </c>
      <c r="K121" s="38"/>
      <c r="L121" s="42"/>
      <c r="M121" s="101"/>
      <c r="N121" s="194"/>
      <c r="O121" s="102"/>
      <c r="P121" s="195">
        <f>P122</f>
        <v>0</v>
      </c>
      <c r="Q121" s="102"/>
      <c r="R121" s="195">
        <f>R122</f>
        <v>0</v>
      </c>
      <c r="S121" s="102"/>
      <c r="T121" s="195">
        <f>T122</f>
        <v>0</v>
      </c>
      <c r="U121" s="10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75</v>
      </c>
      <c r="AU121" s="15" t="s">
        <v>121</v>
      </c>
      <c r="BK121" s="196">
        <f>BK122</f>
        <v>0</v>
      </c>
    </row>
    <row r="122" s="13" customFormat="1" ht="25.92" customHeight="1">
      <c r="A122" s="13"/>
      <c r="B122" s="262"/>
      <c r="C122" s="263"/>
      <c r="D122" s="264" t="s">
        <v>75</v>
      </c>
      <c r="E122" s="265" t="s">
        <v>973</v>
      </c>
      <c r="F122" s="265" t="s">
        <v>974</v>
      </c>
      <c r="G122" s="263"/>
      <c r="H122" s="263"/>
      <c r="I122" s="266"/>
      <c r="J122" s="267">
        <f>BK122</f>
        <v>0</v>
      </c>
      <c r="K122" s="263"/>
      <c r="L122" s="268"/>
      <c r="M122" s="269"/>
      <c r="N122" s="270"/>
      <c r="O122" s="270"/>
      <c r="P122" s="271">
        <f>SUM(P123:P132)</f>
        <v>0</v>
      </c>
      <c r="Q122" s="270"/>
      <c r="R122" s="271">
        <f>SUM(R123:R132)</f>
        <v>0</v>
      </c>
      <c r="S122" s="270"/>
      <c r="T122" s="271">
        <f>SUM(T123:T132)</f>
        <v>0</v>
      </c>
      <c r="U122" s="272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73" t="s">
        <v>155</v>
      </c>
      <c r="AT122" s="274" t="s">
        <v>75</v>
      </c>
      <c r="AU122" s="274" t="s">
        <v>76</v>
      </c>
      <c r="AY122" s="273" t="s">
        <v>140</v>
      </c>
      <c r="BK122" s="275">
        <f>SUM(BK123:BK132)</f>
        <v>0</v>
      </c>
    </row>
    <row r="123" s="2" customFormat="1" ht="33" customHeight="1">
      <c r="A123" s="36"/>
      <c r="B123" s="37"/>
      <c r="C123" s="212" t="s">
        <v>83</v>
      </c>
      <c r="D123" s="212" t="s">
        <v>156</v>
      </c>
      <c r="E123" s="213" t="s">
        <v>975</v>
      </c>
      <c r="F123" s="214" t="s">
        <v>976</v>
      </c>
      <c r="G123" s="215" t="s">
        <v>977</v>
      </c>
      <c r="H123" s="276"/>
      <c r="I123" s="217"/>
      <c r="J123" s="218">
        <f>ROUND(I123*H123,2)</f>
        <v>0</v>
      </c>
      <c r="K123" s="219"/>
      <c r="L123" s="42"/>
      <c r="M123" s="220" t="s">
        <v>1</v>
      </c>
      <c r="N123" s="221" t="s">
        <v>41</v>
      </c>
      <c r="O123" s="89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8">
        <f>S123*H123</f>
        <v>0</v>
      </c>
      <c r="U123" s="209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10" t="s">
        <v>151</v>
      </c>
      <c r="AT123" s="210" t="s">
        <v>156</v>
      </c>
      <c r="AU123" s="210" t="s">
        <v>83</v>
      </c>
      <c r="AY123" s="15" t="s">
        <v>140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83</v>
      </c>
      <c r="BK123" s="211">
        <f>ROUND(I123*H123,2)</f>
        <v>0</v>
      </c>
      <c r="BL123" s="15" t="s">
        <v>151</v>
      </c>
      <c r="BM123" s="210" t="s">
        <v>978</v>
      </c>
    </row>
    <row r="124" s="2" customFormat="1">
      <c r="A124" s="36"/>
      <c r="B124" s="37"/>
      <c r="C124" s="38"/>
      <c r="D124" s="227" t="s">
        <v>503</v>
      </c>
      <c r="E124" s="38"/>
      <c r="F124" s="228" t="s">
        <v>979</v>
      </c>
      <c r="G124" s="38"/>
      <c r="H124" s="38"/>
      <c r="I124" s="229"/>
      <c r="J124" s="38"/>
      <c r="K124" s="38"/>
      <c r="L124" s="42"/>
      <c r="M124" s="230"/>
      <c r="N124" s="231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503</v>
      </c>
      <c r="AU124" s="15" t="s">
        <v>83</v>
      </c>
    </row>
    <row r="125" s="2" customFormat="1" ht="33" customHeight="1">
      <c r="A125" s="36"/>
      <c r="B125" s="37"/>
      <c r="C125" s="212" t="s">
        <v>85</v>
      </c>
      <c r="D125" s="212" t="s">
        <v>156</v>
      </c>
      <c r="E125" s="213" t="s">
        <v>980</v>
      </c>
      <c r="F125" s="214" t="s">
        <v>981</v>
      </c>
      <c r="G125" s="215" t="s">
        <v>977</v>
      </c>
      <c r="H125" s="276"/>
      <c r="I125" s="217"/>
      <c r="J125" s="218">
        <f>ROUND(I125*H125,2)</f>
        <v>0</v>
      </c>
      <c r="K125" s="219"/>
      <c r="L125" s="42"/>
      <c r="M125" s="220" t="s">
        <v>1</v>
      </c>
      <c r="N125" s="221" t="s">
        <v>41</v>
      </c>
      <c r="O125" s="89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8">
        <f>S125*H125</f>
        <v>0</v>
      </c>
      <c r="U125" s="209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0" t="s">
        <v>151</v>
      </c>
      <c r="AT125" s="210" t="s">
        <v>156</v>
      </c>
      <c r="AU125" s="210" t="s">
        <v>83</v>
      </c>
      <c r="AY125" s="15" t="s">
        <v>140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83</v>
      </c>
      <c r="BK125" s="211">
        <f>ROUND(I125*H125,2)</f>
        <v>0</v>
      </c>
      <c r="BL125" s="15" t="s">
        <v>151</v>
      </c>
      <c r="BM125" s="210" t="s">
        <v>982</v>
      </c>
    </row>
    <row r="126" s="2" customFormat="1">
      <c r="A126" s="36"/>
      <c r="B126" s="37"/>
      <c r="C126" s="38"/>
      <c r="D126" s="227" t="s">
        <v>503</v>
      </c>
      <c r="E126" s="38"/>
      <c r="F126" s="228" t="s">
        <v>983</v>
      </c>
      <c r="G126" s="38"/>
      <c r="H126" s="38"/>
      <c r="I126" s="229"/>
      <c r="J126" s="38"/>
      <c r="K126" s="38"/>
      <c r="L126" s="42"/>
      <c r="M126" s="230"/>
      <c r="N126" s="231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503</v>
      </c>
      <c r="AU126" s="15" t="s">
        <v>83</v>
      </c>
    </row>
    <row r="127" s="2" customFormat="1" ht="21.75" customHeight="1">
      <c r="A127" s="36"/>
      <c r="B127" s="37"/>
      <c r="C127" s="212" t="s">
        <v>147</v>
      </c>
      <c r="D127" s="212" t="s">
        <v>156</v>
      </c>
      <c r="E127" s="213" t="s">
        <v>984</v>
      </c>
      <c r="F127" s="214" t="s">
        <v>985</v>
      </c>
      <c r="G127" s="215" t="s">
        <v>977</v>
      </c>
      <c r="H127" s="276"/>
      <c r="I127" s="217"/>
      <c r="J127" s="218">
        <f>ROUND(I127*H127,2)</f>
        <v>0</v>
      </c>
      <c r="K127" s="219"/>
      <c r="L127" s="42"/>
      <c r="M127" s="220" t="s">
        <v>1</v>
      </c>
      <c r="N127" s="221" t="s">
        <v>41</v>
      </c>
      <c r="O127" s="89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8">
        <f>S127*H127</f>
        <v>0</v>
      </c>
      <c r="U127" s="209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10" t="s">
        <v>151</v>
      </c>
      <c r="AT127" s="210" t="s">
        <v>156</v>
      </c>
      <c r="AU127" s="210" t="s">
        <v>83</v>
      </c>
      <c r="AY127" s="15" t="s">
        <v>140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5" t="s">
        <v>83</v>
      </c>
      <c r="BK127" s="211">
        <f>ROUND(I127*H127,2)</f>
        <v>0</v>
      </c>
      <c r="BL127" s="15" t="s">
        <v>151</v>
      </c>
      <c r="BM127" s="210" t="s">
        <v>986</v>
      </c>
    </row>
    <row r="128" s="2" customFormat="1">
      <c r="A128" s="36"/>
      <c r="B128" s="37"/>
      <c r="C128" s="38"/>
      <c r="D128" s="227" t="s">
        <v>503</v>
      </c>
      <c r="E128" s="38"/>
      <c r="F128" s="228" t="s">
        <v>979</v>
      </c>
      <c r="G128" s="38"/>
      <c r="H128" s="38"/>
      <c r="I128" s="229"/>
      <c r="J128" s="38"/>
      <c r="K128" s="38"/>
      <c r="L128" s="42"/>
      <c r="M128" s="230"/>
      <c r="N128" s="231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503</v>
      </c>
      <c r="AU128" s="15" t="s">
        <v>83</v>
      </c>
    </row>
    <row r="129" s="2" customFormat="1" ht="37.8" customHeight="1">
      <c r="A129" s="36"/>
      <c r="B129" s="37"/>
      <c r="C129" s="212" t="s">
        <v>151</v>
      </c>
      <c r="D129" s="212" t="s">
        <v>156</v>
      </c>
      <c r="E129" s="213" t="s">
        <v>987</v>
      </c>
      <c r="F129" s="214" t="s">
        <v>988</v>
      </c>
      <c r="G129" s="215" t="s">
        <v>977</v>
      </c>
      <c r="H129" s="276"/>
      <c r="I129" s="217"/>
      <c r="J129" s="218">
        <f>ROUND(I129*H129,2)</f>
        <v>0</v>
      </c>
      <c r="K129" s="219"/>
      <c r="L129" s="42"/>
      <c r="M129" s="220" t="s">
        <v>1</v>
      </c>
      <c r="N129" s="221" t="s">
        <v>41</v>
      </c>
      <c r="O129" s="89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8">
        <f>S129*H129</f>
        <v>0</v>
      </c>
      <c r="U129" s="209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0" t="s">
        <v>151</v>
      </c>
      <c r="AT129" s="210" t="s">
        <v>156</v>
      </c>
      <c r="AU129" s="210" t="s">
        <v>83</v>
      </c>
      <c r="AY129" s="15" t="s">
        <v>140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83</v>
      </c>
      <c r="BK129" s="211">
        <f>ROUND(I129*H129,2)</f>
        <v>0</v>
      </c>
      <c r="BL129" s="15" t="s">
        <v>151</v>
      </c>
      <c r="BM129" s="210" t="s">
        <v>989</v>
      </c>
    </row>
    <row r="130" s="2" customFormat="1">
      <c r="A130" s="36"/>
      <c r="B130" s="37"/>
      <c r="C130" s="38"/>
      <c r="D130" s="227" t="s">
        <v>503</v>
      </c>
      <c r="E130" s="38"/>
      <c r="F130" s="228" t="s">
        <v>990</v>
      </c>
      <c r="G130" s="38"/>
      <c r="H130" s="38"/>
      <c r="I130" s="229"/>
      <c r="J130" s="38"/>
      <c r="K130" s="38"/>
      <c r="L130" s="42"/>
      <c r="M130" s="230"/>
      <c r="N130" s="231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503</v>
      </c>
      <c r="AU130" s="15" t="s">
        <v>83</v>
      </c>
    </row>
    <row r="131" s="2" customFormat="1" ht="66.75" customHeight="1">
      <c r="A131" s="36"/>
      <c r="B131" s="37"/>
      <c r="C131" s="212" t="s">
        <v>155</v>
      </c>
      <c r="D131" s="212" t="s">
        <v>156</v>
      </c>
      <c r="E131" s="213" t="s">
        <v>991</v>
      </c>
      <c r="F131" s="214" t="s">
        <v>992</v>
      </c>
      <c r="G131" s="215" t="s">
        <v>977</v>
      </c>
      <c r="H131" s="276"/>
      <c r="I131" s="217"/>
      <c r="J131" s="218">
        <f>ROUND(I131*H131,2)</f>
        <v>0</v>
      </c>
      <c r="K131" s="219"/>
      <c r="L131" s="42"/>
      <c r="M131" s="220" t="s">
        <v>1</v>
      </c>
      <c r="N131" s="221" t="s">
        <v>41</v>
      </c>
      <c r="O131" s="89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8">
        <f>S131*H131</f>
        <v>0</v>
      </c>
      <c r="U131" s="209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10" t="s">
        <v>151</v>
      </c>
      <c r="AT131" s="210" t="s">
        <v>156</v>
      </c>
      <c r="AU131" s="210" t="s">
        <v>83</v>
      </c>
      <c r="AY131" s="15" t="s">
        <v>140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5" t="s">
        <v>83</v>
      </c>
      <c r="BK131" s="211">
        <f>ROUND(I131*H131,2)</f>
        <v>0</v>
      </c>
      <c r="BL131" s="15" t="s">
        <v>151</v>
      </c>
      <c r="BM131" s="210" t="s">
        <v>993</v>
      </c>
    </row>
    <row r="132" s="2" customFormat="1">
      <c r="A132" s="36"/>
      <c r="B132" s="37"/>
      <c r="C132" s="38"/>
      <c r="D132" s="227" t="s">
        <v>503</v>
      </c>
      <c r="E132" s="38"/>
      <c r="F132" s="228" t="s">
        <v>979</v>
      </c>
      <c r="G132" s="38"/>
      <c r="H132" s="38"/>
      <c r="I132" s="229"/>
      <c r="J132" s="38"/>
      <c r="K132" s="38"/>
      <c r="L132" s="42"/>
      <c r="M132" s="277"/>
      <c r="N132" s="278"/>
      <c r="O132" s="224"/>
      <c r="P132" s="224"/>
      <c r="Q132" s="224"/>
      <c r="R132" s="224"/>
      <c r="S132" s="224"/>
      <c r="T132" s="224"/>
      <c r="U132" s="279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503</v>
      </c>
      <c r="AU132" s="15" t="s">
        <v>83</v>
      </c>
    </row>
    <row r="133" s="2" customFormat="1" ht="6.96" customHeight="1">
      <c r="A133" s="36"/>
      <c r="B133" s="64"/>
      <c r="C133" s="65"/>
      <c r="D133" s="65"/>
      <c r="E133" s="65"/>
      <c r="F133" s="65"/>
      <c r="G133" s="65"/>
      <c r="H133" s="65"/>
      <c r="I133" s="65"/>
      <c r="J133" s="65"/>
      <c r="K133" s="65"/>
      <c r="L133" s="42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sheet="1" autoFilter="0" formatColumns="0" formatRows="0" objects="1" scenarios="1" spinCount="100000" saltValue="NxyRoCi+PKxqdwjpj+WYGuykt9aX5yFBsSTw6FrlQoa11yIukXBwMJ9AmY0YpCbIYFxG4IRpU7dFVTV6DpdugA==" hashValue="dBkl4Z4iqsVBKZwVLi5EXxn4XSYdzJvRacaw21NBf5UbesnowRhvr2zCfP/MUKHCDF97aog6gBOn7QKFNuBNLw==" algorithmName="SHA-512" password="CC35"/>
  <autoFilter ref="C120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2023-03-15T06:36:29Z</dcterms:created>
  <dcterms:modified xsi:type="dcterms:W3CDTF">2023-03-15T06:36:38Z</dcterms:modified>
</cp:coreProperties>
</file>